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0" windowHeight="9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'Sheet1'!$A$1:$Y$55</definedName>
  </definedNames>
  <calcPr fullCalcOnLoad="1"/>
</workbook>
</file>

<file path=xl/sharedStrings.xml><?xml version="1.0" encoding="utf-8"?>
<sst xmlns="http://schemas.openxmlformats.org/spreadsheetml/2006/main" count="80" uniqueCount="64">
  <si>
    <t>旅客吞吐量（人）</t>
  </si>
  <si>
    <t>货邮吞吐量（吨）</t>
  </si>
  <si>
    <t>起降架次（次）</t>
  </si>
  <si>
    <t>机场</t>
  </si>
  <si>
    <t>名次</t>
  </si>
  <si>
    <t>本期完成</t>
  </si>
  <si>
    <t>上年同期</t>
  </si>
  <si>
    <t>青岛/流亭</t>
  </si>
  <si>
    <t>烟台/莱山</t>
  </si>
  <si>
    <t>威海/大水泊</t>
  </si>
  <si>
    <t>临沂/沐埠岭</t>
  </si>
  <si>
    <t>潍坊</t>
  </si>
  <si>
    <t>济宁/曲阜</t>
  </si>
  <si>
    <t>东营</t>
  </si>
  <si>
    <t>南昌/昌北</t>
  </si>
  <si>
    <t>赣州/黄金</t>
  </si>
  <si>
    <t>井冈山</t>
  </si>
  <si>
    <t>景德镇/罗家</t>
  </si>
  <si>
    <t>宜春/明月山</t>
  </si>
  <si>
    <t>九江/庐山</t>
  </si>
  <si>
    <t>厦门/高崎</t>
  </si>
  <si>
    <t>福州/长乐</t>
  </si>
  <si>
    <t>泉州/晋江</t>
  </si>
  <si>
    <t>武夷山</t>
  </si>
  <si>
    <t>连城/冠豸山</t>
  </si>
  <si>
    <t>南京/禄口</t>
  </si>
  <si>
    <t>无锡/硕放</t>
  </si>
  <si>
    <t>常州/奔牛</t>
  </si>
  <si>
    <t>徐州/观音</t>
  </si>
  <si>
    <t>南通/兴东</t>
  </si>
  <si>
    <t>盐城/南洋</t>
  </si>
  <si>
    <t>连云港/白塔埠</t>
  </si>
  <si>
    <t>淮安/涟水</t>
  </si>
  <si>
    <t>扬州泰州机场</t>
  </si>
  <si>
    <t>合肥/新桥</t>
  </si>
  <si>
    <t>黄山/屯溪</t>
  </si>
  <si>
    <t>阜阳</t>
  </si>
  <si>
    <t>池州/九华山</t>
  </si>
  <si>
    <t>安庆</t>
  </si>
  <si>
    <t>上海/虹桥</t>
  </si>
  <si>
    <t>上海/浦东</t>
  </si>
  <si>
    <t>同比增长%</t>
  </si>
  <si>
    <t>华东合计</t>
  </si>
  <si>
    <t>上海合计</t>
  </si>
  <si>
    <t>浙江合计</t>
  </si>
  <si>
    <t>杭州/萧山</t>
  </si>
  <si>
    <t>温州/永强</t>
  </si>
  <si>
    <t>宁波/栎社</t>
  </si>
  <si>
    <t>义乌</t>
  </si>
  <si>
    <t>舟山/普陀山</t>
  </si>
  <si>
    <t>山东合计</t>
  </si>
  <si>
    <t>福建合计</t>
  </si>
  <si>
    <t>江苏合计</t>
  </si>
  <si>
    <t>江西合计</t>
  </si>
  <si>
    <t>安徽合计</t>
  </si>
  <si>
    <t>台州/路桥</t>
  </si>
  <si>
    <t>衢州</t>
  </si>
  <si>
    <t>济南/遥墙</t>
  </si>
  <si>
    <t>日照</t>
  </si>
  <si>
    <t>1月</t>
  </si>
  <si>
    <t>本年累计</t>
  </si>
  <si>
    <t>上年累计</t>
  </si>
  <si>
    <t>累计同比%</t>
  </si>
  <si>
    <t>华东民航机场2月份业务量（分省排序）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</si>
</sst>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0_ "/>
    <numFmt numFmtId="180" formatCode="0_);[Red]\(0\)"/>
  </numFmts>
  <fonts count="58">
    <font>
      <sz val="12"/>
      <name val="宋体"/>
      <family val="0"/>
    </font>
    <font>
      <sz val="10"/>
      <color indexed="63"/>
      <name val="Tahoma"/>
      <family val="2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color indexed="63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sz val="10"/>
      <name val="Times New Roman"/>
      <family val="1"/>
    </font>
    <font>
      <b/>
      <sz val="16"/>
      <color indexed="63"/>
      <name val="Arial Unicode MS"/>
      <family val="2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name val="Calibri"/>
      <family val="0"/>
    </font>
    <font>
      <sz val="10"/>
      <color indexed="63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9"/>
      </left>
      <right style="thick">
        <color indexed="9"/>
      </right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right" vertical="center" wrapText="1"/>
    </xf>
    <xf numFmtId="0" fontId="5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0" fontId="10" fillId="0" borderId="11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177" fontId="12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178" fontId="12" fillId="0" borderId="10" xfId="0" applyNumberFormat="1" applyFont="1" applyBorder="1" applyAlignment="1">
      <alignment horizontal="right" vertical="center" wrapText="1"/>
    </xf>
    <xf numFmtId="177" fontId="10" fillId="0" borderId="10" xfId="0" applyNumberFormat="1" applyFont="1" applyBorder="1" applyAlignment="1">
      <alignment horizontal="right" vertical="center" wrapText="1"/>
    </xf>
    <xf numFmtId="177" fontId="13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178" fontId="10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177" fontId="11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178" fontId="1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179" fontId="12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5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vertical="center" wrapText="1"/>
    </xf>
    <xf numFmtId="0" fontId="56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right" vertical="center" wrapText="1"/>
    </xf>
    <xf numFmtId="177" fontId="13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178" fontId="10" fillId="0" borderId="10" xfId="0" applyNumberFormat="1" applyFont="1" applyFill="1" applyBorder="1" applyAlignment="1">
      <alignment horizontal="right" vertical="center" wrapText="1"/>
    </xf>
    <xf numFmtId="177" fontId="10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 horizontal="right" vertical="center" wrapText="1"/>
    </xf>
    <xf numFmtId="0" fontId="10" fillId="0" borderId="12" xfId="0" applyNumberFormat="1" applyFont="1" applyFill="1" applyBorder="1" applyAlignment="1">
      <alignment horizontal="right" vertical="center" wrapText="1"/>
    </xf>
    <xf numFmtId="178" fontId="10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top" wrapText="1"/>
    </xf>
    <xf numFmtId="179" fontId="10" fillId="0" borderId="10" xfId="0" applyNumberFormat="1" applyFont="1" applyFill="1" applyBorder="1" applyAlignment="1">
      <alignment horizontal="right" vertical="center" wrapText="1"/>
    </xf>
    <xf numFmtId="179" fontId="10" fillId="0" borderId="10" xfId="0" applyNumberFormat="1" applyFont="1" applyBorder="1" applyAlignment="1">
      <alignment horizontal="right" vertical="center" wrapText="1"/>
    </xf>
    <xf numFmtId="179" fontId="13" fillId="0" borderId="10" xfId="0" applyNumberFormat="1" applyFont="1" applyBorder="1" applyAlignment="1">
      <alignment horizontal="right" vertical="center" wrapText="1"/>
    </xf>
    <xf numFmtId="179" fontId="13" fillId="0" borderId="10" xfId="0" applyNumberFormat="1" applyFont="1" applyFill="1" applyBorder="1" applyAlignment="1">
      <alignment horizontal="right" vertical="center" wrapText="1"/>
    </xf>
    <xf numFmtId="180" fontId="13" fillId="0" borderId="10" xfId="0" applyNumberFormat="1" applyFont="1" applyBorder="1" applyAlignment="1">
      <alignment horizontal="right" vertical="center" wrapText="1"/>
    </xf>
    <xf numFmtId="180" fontId="13" fillId="0" borderId="10" xfId="0" applyNumberFormat="1" applyFont="1" applyFill="1" applyBorder="1" applyAlignment="1">
      <alignment horizontal="right" vertical="center" wrapText="1"/>
    </xf>
    <xf numFmtId="180" fontId="10" fillId="0" borderId="10" xfId="0" applyNumberFormat="1" applyFont="1" applyBorder="1" applyAlignment="1">
      <alignment horizontal="right" vertical="center" wrapText="1"/>
    </xf>
    <xf numFmtId="180" fontId="10" fillId="0" borderId="10" xfId="0" applyNumberFormat="1" applyFont="1" applyFill="1" applyBorder="1" applyAlignment="1">
      <alignment horizontal="right" vertical="center" wrapText="1"/>
    </xf>
    <xf numFmtId="180" fontId="12" fillId="0" borderId="10" xfId="0" applyNumberFormat="1" applyFont="1" applyBorder="1" applyAlignment="1">
      <alignment horizontal="right" vertical="center" wrapText="1"/>
    </xf>
    <xf numFmtId="0" fontId="14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SheetLayoutView="100" zoomScalePageLayoutView="0" workbookViewId="0" topLeftCell="A4">
      <pane xSplit="1" topLeftCell="B1" activePane="topRight" state="frozen"/>
      <selection pane="topLeft" activeCell="A1" sqref="A1"/>
      <selection pane="topRight" activeCell="E50" sqref="E50"/>
    </sheetView>
  </sheetViews>
  <sheetFormatPr defaultColWidth="9.00390625" defaultRowHeight="14.25"/>
  <cols>
    <col min="1" max="1" width="9.00390625" style="0" customWidth="1"/>
    <col min="2" max="2" width="3.125" style="0" customWidth="1"/>
    <col min="3" max="3" width="8.375" style="0" customWidth="1"/>
    <col min="4" max="4" width="10.625" style="0" hidden="1" customWidth="1"/>
    <col min="5" max="5" width="7.25390625" style="0" customWidth="1"/>
    <col min="6" max="6" width="7.25390625" style="0" hidden="1" customWidth="1"/>
    <col min="7" max="7" width="8.625" style="0" customWidth="1"/>
    <col min="8" max="8" width="9.50390625" style="0" hidden="1" customWidth="1"/>
    <col min="9" max="9" width="7.25390625" style="0" customWidth="1"/>
    <col min="10" max="10" width="3.75390625" style="0" customWidth="1"/>
    <col min="11" max="11" width="8.375" style="0" customWidth="1"/>
    <col min="12" max="12" width="10.625" style="0" hidden="1" customWidth="1"/>
    <col min="13" max="13" width="7.875" style="0" customWidth="1"/>
    <col min="14" max="14" width="7.25390625" style="0" hidden="1" customWidth="1"/>
    <col min="15" max="15" width="7.625" style="0" customWidth="1"/>
    <col min="16" max="16" width="7.25390625" style="0" hidden="1" customWidth="1"/>
    <col min="17" max="17" width="7.25390625" style="0" customWidth="1"/>
    <col min="18" max="18" width="3.125" style="0" customWidth="1"/>
    <col min="19" max="19" width="8.375" style="0" customWidth="1"/>
    <col min="20" max="20" width="9.00390625" style="0" hidden="1" customWidth="1"/>
    <col min="21" max="21" width="7.375" style="0" customWidth="1"/>
    <col min="22" max="22" width="7.25390625" style="0" hidden="1" customWidth="1"/>
    <col min="23" max="23" width="7.25390625" style="0" customWidth="1"/>
    <col min="24" max="24" width="7.25390625" style="0" hidden="1" customWidth="1"/>
    <col min="25" max="25" width="7.25390625" style="0" customWidth="1"/>
  </cols>
  <sheetData>
    <row r="1" spans="1:25" ht="21.75" customHeight="1">
      <c r="A1" s="61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22.5" customHeight="1">
      <c r="A2" s="4"/>
      <c r="B2" s="62" t="s">
        <v>0</v>
      </c>
      <c r="C2" s="63"/>
      <c r="D2" s="63"/>
      <c r="E2" s="63"/>
      <c r="F2" s="63"/>
      <c r="G2" s="63"/>
      <c r="H2" s="63"/>
      <c r="I2" s="64"/>
      <c r="J2" s="62" t="s">
        <v>1</v>
      </c>
      <c r="K2" s="63"/>
      <c r="L2" s="63"/>
      <c r="M2" s="63"/>
      <c r="N2" s="63"/>
      <c r="O2" s="63"/>
      <c r="P2" s="63"/>
      <c r="Q2" s="64"/>
      <c r="R2" s="62" t="s">
        <v>2</v>
      </c>
      <c r="S2" s="63"/>
      <c r="T2" s="63"/>
      <c r="U2" s="63"/>
      <c r="V2" s="63"/>
      <c r="W2" s="63"/>
      <c r="X2" s="63"/>
      <c r="Y2" s="64"/>
    </row>
    <row r="3" spans="1:25" ht="25.5" customHeight="1">
      <c r="A3" s="71" t="s">
        <v>3</v>
      </c>
      <c r="B3" s="65" t="s">
        <v>4</v>
      </c>
      <c r="C3" s="65" t="s">
        <v>5</v>
      </c>
      <c r="D3" s="65" t="s">
        <v>6</v>
      </c>
      <c r="E3" s="66" t="s">
        <v>41</v>
      </c>
      <c r="F3" s="68" t="s">
        <v>59</v>
      </c>
      <c r="G3" s="65" t="s">
        <v>60</v>
      </c>
      <c r="H3" s="65" t="s">
        <v>61</v>
      </c>
      <c r="I3" s="67" t="s">
        <v>62</v>
      </c>
      <c r="J3" s="71" t="s">
        <v>4</v>
      </c>
      <c r="K3" s="65" t="s">
        <v>5</v>
      </c>
      <c r="L3" s="65" t="s">
        <v>6</v>
      </c>
      <c r="M3" s="66" t="s">
        <v>41</v>
      </c>
      <c r="N3" s="68" t="s">
        <v>59</v>
      </c>
      <c r="O3" s="65" t="s">
        <v>60</v>
      </c>
      <c r="P3" s="65" t="s">
        <v>61</v>
      </c>
      <c r="Q3" s="67" t="s">
        <v>62</v>
      </c>
      <c r="R3" s="65" t="s">
        <v>4</v>
      </c>
      <c r="S3" s="71" t="s">
        <v>5</v>
      </c>
      <c r="T3" s="71" t="s">
        <v>6</v>
      </c>
      <c r="U3" s="66" t="s">
        <v>41</v>
      </c>
      <c r="V3" s="68" t="s">
        <v>59</v>
      </c>
      <c r="W3" s="65" t="s">
        <v>60</v>
      </c>
      <c r="X3" s="65" t="s">
        <v>61</v>
      </c>
      <c r="Y3" s="67" t="s">
        <v>62</v>
      </c>
    </row>
    <row r="4" spans="1:25" ht="30" customHeight="1">
      <c r="A4" s="72"/>
      <c r="B4" s="65"/>
      <c r="C4" s="65"/>
      <c r="D4" s="65"/>
      <c r="E4" s="66"/>
      <c r="F4" s="69"/>
      <c r="G4" s="65"/>
      <c r="H4" s="65"/>
      <c r="I4" s="65"/>
      <c r="J4" s="72"/>
      <c r="K4" s="65"/>
      <c r="L4" s="65"/>
      <c r="M4" s="66"/>
      <c r="N4" s="69"/>
      <c r="O4" s="65"/>
      <c r="P4" s="65"/>
      <c r="Q4" s="65"/>
      <c r="R4" s="65"/>
      <c r="S4" s="72"/>
      <c r="T4" s="72"/>
      <c r="U4" s="66"/>
      <c r="V4" s="69"/>
      <c r="W4" s="65"/>
      <c r="X4" s="65"/>
      <c r="Y4" s="65"/>
    </row>
    <row r="5" spans="1:25" ht="18" customHeight="1">
      <c r="A5" s="32" t="s">
        <v>42</v>
      </c>
      <c r="B5" s="27"/>
      <c r="C5" s="13">
        <f>C6+C9+C23+C17+C33+C43+C50</f>
        <v>23243734</v>
      </c>
      <c r="D5" s="13">
        <f>D6+D9+D23+D17+D33+D43+D50</f>
        <v>20828701</v>
      </c>
      <c r="E5" s="14">
        <f aca="true" t="shared" si="0" ref="E5:E16">(C5/D5-1)*100</f>
        <v>11.5947365128531</v>
      </c>
      <c r="F5" s="13">
        <f>F6+F9+F23+F17+F33+F43+F50</f>
        <v>22337025</v>
      </c>
      <c r="G5" s="13">
        <f>G6+G9+G23+G17+G33+G43+G50</f>
        <v>45580759</v>
      </c>
      <c r="H5" s="13">
        <f>H6+H9+H23+H17+H33+H43+H50</f>
        <v>40041956</v>
      </c>
      <c r="I5" s="14">
        <f>(G5/H5-1)*100</f>
        <v>13.832498592226617</v>
      </c>
      <c r="J5" s="15"/>
      <c r="K5" s="26">
        <f>K6+K9+K23+K17+K33+K43+K50</f>
        <v>323185.31899999996</v>
      </c>
      <c r="L5" s="24">
        <f>L6+L9+L23+L17+L33+L43+L50</f>
        <v>373204.10000000003</v>
      </c>
      <c r="M5" s="14">
        <f>(K5/L5-1)*100</f>
        <v>-13.402527196244652</v>
      </c>
      <c r="N5" s="26">
        <f>N6+N9+N23+N17+N33+N43+N50</f>
        <v>508604.39999999997</v>
      </c>
      <c r="O5" s="26">
        <f>O6+O9+O23+O17+O33+O43+O50</f>
        <v>831789.7189999999</v>
      </c>
      <c r="P5" s="26">
        <f>P6+P9+P23+P17+P33+P43+P50</f>
        <v>837670.2000000001</v>
      </c>
      <c r="Q5" s="14">
        <f>(O5/P5-1)*100</f>
        <v>-0.7020043210323235</v>
      </c>
      <c r="R5" s="15"/>
      <c r="S5" s="13">
        <f>S6+S9+S23+S17+S33+S43+S50</f>
        <v>190793</v>
      </c>
      <c r="T5" s="13">
        <f>T6+T9+T23+T17+T33+T43+T50</f>
        <v>168434</v>
      </c>
      <c r="U5" s="14">
        <f>(S5/T5-1)*100</f>
        <v>13.274635762375775</v>
      </c>
      <c r="V5" s="13">
        <f>V6+V9+V23+V17+V33+V43+V50</f>
        <v>198748</v>
      </c>
      <c r="W5" s="13">
        <f>W6+W9+W23+W17+W33+W43+W50</f>
        <v>389541</v>
      </c>
      <c r="X5" s="13">
        <f>X6+X9+X23+X17+X33+X43+X50</f>
        <v>347373</v>
      </c>
      <c r="Y5" s="14">
        <f>(W5/X5-1)*100</f>
        <v>12.139112711696075</v>
      </c>
    </row>
    <row r="6" spans="1:25" s="1" customFormat="1" ht="18" customHeight="1">
      <c r="A6" s="6" t="s">
        <v>43</v>
      </c>
      <c r="B6" s="33"/>
      <c r="C6" s="16">
        <f>SUM(C7:C8)</f>
        <v>8217048</v>
      </c>
      <c r="D6" s="16">
        <f>SUM(D7:D8)</f>
        <v>7649959</v>
      </c>
      <c r="E6" s="14">
        <f t="shared" si="0"/>
        <v>7.412967834206685</v>
      </c>
      <c r="F6" s="16">
        <f>SUM(F7:F8)</f>
        <v>8509606</v>
      </c>
      <c r="G6" s="16">
        <f>SUM(G7:G8)</f>
        <v>16726654</v>
      </c>
      <c r="H6" s="16">
        <f>SUM(H7:H8)</f>
        <v>15001409</v>
      </c>
      <c r="I6" s="14">
        <f aca="true" t="shared" si="1" ref="I6:I55">(G6/H6-1)*100</f>
        <v>11.500553048050355</v>
      </c>
      <c r="J6" s="17"/>
      <c r="K6" s="18">
        <f>SUM(K7:K8)</f>
        <v>217689.7</v>
      </c>
      <c r="L6" s="18">
        <f>SUM(L7:L8)</f>
        <v>251289.1</v>
      </c>
      <c r="M6" s="14">
        <f>(K6/L6-1)*100</f>
        <v>-13.370814730921477</v>
      </c>
      <c r="N6" s="18">
        <f>SUM(N7:N8)</f>
        <v>312709</v>
      </c>
      <c r="O6" s="18">
        <f>SUM(O7:O8)</f>
        <v>530398.7</v>
      </c>
      <c r="P6" s="18">
        <f>SUM(P7:P8)</f>
        <v>546214.4</v>
      </c>
      <c r="Q6" s="14">
        <f aca="true" t="shared" si="2" ref="Q6:Q54">(O6/P6-1)*100</f>
        <v>-2.8955113596419446</v>
      </c>
      <c r="R6" s="17"/>
      <c r="S6" s="16">
        <f>SUM(S7:S8)</f>
        <v>58519</v>
      </c>
      <c r="T6" s="16">
        <f>SUM(T7:T8)</f>
        <v>53809</v>
      </c>
      <c r="U6" s="14">
        <f>(S6/T6-1)*100</f>
        <v>8.753182553104487</v>
      </c>
      <c r="V6" s="16">
        <f>SUM(V7:V8)</f>
        <v>61404</v>
      </c>
      <c r="W6" s="16">
        <f>SUM(W7:W8)</f>
        <v>119923</v>
      </c>
      <c r="X6" s="16">
        <f>SUM(X7:X8)</f>
        <v>109866</v>
      </c>
      <c r="Y6" s="14">
        <f aca="true" t="shared" si="3" ref="Y6:Y55">(W6/X6-1)*100</f>
        <v>9.153878360912394</v>
      </c>
    </row>
    <row r="7" spans="1:25" s="44" customFormat="1" ht="18" customHeight="1">
      <c r="A7" s="36" t="s">
        <v>40</v>
      </c>
      <c r="B7" s="39">
        <v>1</v>
      </c>
      <c r="C7" s="5">
        <v>5237920</v>
      </c>
      <c r="D7" s="11">
        <v>4797119</v>
      </c>
      <c r="E7" s="43">
        <f t="shared" si="0"/>
        <v>9.188869402656064</v>
      </c>
      <c r="F7" s="5">
        <v>5214740</v>
      </c>
      <c r="G7" s="59">
        <f>C7+F7</f>
        <v>10452660</v>
      </c>
      <c r="H7" s="52">
        <v>9124809</v>
      </c>
      <c r="I7" s="20">
        <f t="shared" si="1"/>
        <v>14.552096378126933</v>
      </c>
      <c r="J7" s="41">
        <v>1</v>
      </c>
      <c r="K7" s="42">
        <v>194335.7</v>
      </c>
      <c r="L7" s="11">
        <v>222392.6</v>
      </c>
      <c r="M7" s="43">
        <f>(K7/L7-1)*100</f>
        <v>-12.615932364656013</v>
      </c>
      <c r="N7" s="42">
        <v>273301</v>
      </c>
      <c r="O7" s="43">
        <f>K7+N7</f>
        <v>467636.7</v>
      </c>
      <c r="P7" s="43">
        <v>481178.7</v>
      </c>
      <c r="Q7" s="20">
        <f t="shared" si="2"/>
        <v>-2.8143390386980993</v>
      </c>
      <c r="R7" s="41">
        <v>1</v>
      </c>
      <c r="S7" s="11">
        <v>37675</v>
      </c>
      <c r="T7" s="11">
        <v>34335</v>
      </c>
      <c r="U7" s="43">
        <f>(S7/T7-1)*100</f>
        <v>9.727683122178533</v>
      </c>
      <c r="V7" s="11">
        <v>39350</v>
      </c>
      <c r="W7" s="52">
        <f>S7+V7</f>
        <v>77025</v>
      </c>
      <c r="X7" s="52">
        <v>69561</v>
      </c>
      <c r="Y7" s="20">
        <f t="shared" si="3"/>
        <v>10.730150515375003</v>
      </c>
    </row>
    <row r="8" spans="1:25" ht="18" customHeight="1">
      <c r="A8" s="30" t="s">
        <v>39</v>
      </c>
      <c r="B8" s="31">
        <v>2</v>
      </c>
      <c r="C8" s="12">
        <v>2979128</v>
      </c>
      <c r="D8" s="11">
        <v>2852840</v>
      </c>
      <c r="E8" s="19">
        <f t="shared" si="0"/>
        <v>4.426746680500826</v>
      </c>
      <c r="F8" s="12">
        <v>3294866</v>
      </c>
      <c r="G8" s="59">
        <f>C8+F8</f>
        <v>6273994</v>
      </c>
      <c r="H8" s="53">
        <v>5876600</v>
      </c>
      <c r="I8" s="20">
        <f t="shared" si="1"/>
        <v>6.762311540686783</v>
      </c>
      <c r="J8" s="21">
        <v>2</v>
      </c>
      <c r="K8" s="22">
        <v>23354</v>
      </c>
      <c r="L8" s="11">
        <v>28896.5</v>
      </c>
      <c r="M8" s="19">
        <f aca="true" t="shared" si="4" ref="M8:M50">(K8/L8-1)*100</f>
        <v>-19.180523592822663</v>
      </c>
      <c r="N8" s="22">
        <v>39408</v>
      </c>
      <c r="O8" s="43">
        <f>K8+N8</f>
        <v>62762</v>
      </c>
      <c r="P8" s="19">
        <v>65035.7</v>
      </c>
      <c r="Q8" s="20">
        <f t="shared" si="2"/>
        <v>-3.4960798453772313</v>
      </c>
      <c r="R8" s="21">
        <v>2</v>
      </c>
      <c r="S8" s="11">
        <v>20844</v>
      </c>
      <c r="T8" s="11">
        <v>19474</v>
      </c>
      <c r="U8" s="19">
        <f>(S8/T8-1)*100</f>
        <v>7.035021053712653</v>
      </c>
      <c r="V8" s="11">
        <v>22054</v>
      </c>
      <c r="W8" s="52">
        <f>S8+V8</f>
        <v>42898</v>
      </c>
      <c r="X8" s="53">
        <v>40305</v>
      </c>
      <c r="Y8" s="20">
        <f t="shared" si="3"/>
        <v>6.433444982012149</v>
      </c>
    </row>
    <row r="9" spans="1:25" s="1" customFormat="1" ht="18" customHeight="1">
      <c r="A9" s="34" t="s">
        <v>44</v>
      </c>
      <c r="B9" s="35"/>
      <c r="C9" s="16">
        <f>SUM(C10:C16)</f>
        <v>4081917</v>
      </c>
      <c r="D9" s="16">
        <f>SUM(D10:D16)</f>
        <v>3596239</v>
      </c>
      <c r="E9" s="14">
        <f t="shared" si="0"/>
        <v>13.505164701233706</v>
      </c>
      <c r="F9" s="16">
        <f>SUM(F10:F16)</f>
        <v>3703360</v>
      </c>
      <c r="G9" s="60">
        <f>SUM(G10:G16)</f>
        <v>7785277</v>
      </c>
      <c r="H9" s="16">
        <f>SUM(H10:H16)</f>
        <v>6815880</v>
      </c>
      <c r="I9" s="14">
        <f t="shared" si="1"/>
        <v>14.222624224604896</v>
      </c>
      <c r="J9" s="23"/>
      <c r="K9" s="18">
        <f>SUM(K10:K16)</f>
        <v>28172.039999999997</v>
      </c>
      <c r="L9" s="16">
        <f>SUM(L10:L16)</f>
        <v>30718.1</v>
      </c>
      <c r="M9" s="14">
        <f t="shared" si="4"/>
        <v>-8.28846836230106</v>
      </c>
      <c r="N9" s="18">
        <f>SUM(N10:N16)</f>
        <v>57088.299999999996</v>
      </c>
      <c r="O9" s="18">
        <f>SUM(O10:O16)</f>
        <v>85260.34</v>
      </c>
      <c r="P9" s="18">
        <f>SUM(P10:P16)</f>
        <v>78996.7</v>
      </c>
      <c r="Q9" s="14">
        <f t="shared" si="2"/>
        <v>7.928989438799339</v>
      </c>
      <c r="R9" s="23"/>
      <c r="S9" s="16">
        <f>SUM(S10:S16)</f>
        <v>32973</v>
      </c>
      <c r="T9" s="16">
        <f>SUM(T10:T16)</f>
        <v>29457</v>
      </c>
      <c r="U9" s="24">
        <f aca="true" t="shared" si="5" ref="U9:U55">(S9/T9-1)*100</f>
        <v>11.936042366839805</v>
      </c>
      <c r="V9" s="16">
        <f>SUM(V10:V16)</f>
        <v>33831</v>
      </c>
      <c r="W9" s="16">
        <f>SUM(W10:W16)</f>
        <v>66804</v>
      </c>
      <c r="X9" s="16">
        <f>SUM(X10:X16)</f>
        <v>59635</v>
      </c>
      <c r="Y9" s="14">
        <f t="shared" si="3"/>
        <v>12.021463905424667</v>
      </c>
    </row>
    <row r="10" spans="1:25" ht="18" customHeight="1">
      <c r="A10" s="36" t="s">
        <v>45</v>
      </c>
      <c r="B10" s="31">
        <v>1</v>
      </c>
      <c r="C10" s="12">
        <v>2515155</v>
      </c>
      <c r="D10" s="12">
        <v>2192824</v>
      </c>
      <c r="E10" s="19">
        <f t="shared" si="0"/>
        <v>14.699355716646668</v>
      </c>
      <c r="F10" s="12">
        <v>2301548</v>
      </c>
      <c r="G10" s="59">
        <f>C10+F10</f>
        <v>4816703</v>
      </c>
      <c r="H10" s="53">
        <v>4168569</v>
      </c>
      <c r="I10" s="20">
        <f t="shared" si="1"/>
        <v>15.548117351541979</v>
      </c>
      <c r="J10" s="21">
        <v>1</v>
      </c>
      <c r="K10" s="22">
        <v>19881.626999999997</v>
      </c>
      <c r="L10" s="22">
        <v>21193.4</v>
      </c>
      <c r="M10" s="19">
        <f t="shared" si="4"/>
        <v>-6.189535421404802</v>
      </c>
      <c r="N10" s="22">
        <v>41339.2</v>
      </c>
      <c r="O10" s="43">
        <f>K10+N10</f>
        <v>61220.82699999999</v>
      </c>
      <c r="P10" s="19">
        <v>55708.7</v>
      </c>
      <c r="Q10" s="20">
        <f t="shared" si="2"/>
        <v>9.894553274443663</v>
      </c>
      <c r="R10" s="21">
        <v>1</v>
      </c>
      <c r="S10" s="11">
        <v>19238</v>
      </c>
      <c r="T10" s="11">
        <v>17513</v>
      </c>
      <c r="U10" s="19">
        <f t="shared" si="5"/>
        <v>9.849825843658987</v>
      </c>
      <c r="V10" s="11">
        <v>19960</v>
      </c>
      <c r="W10" s="53">
        <f>S10+V10</f>
        <v>39198</v>
      </c>
      <c r="X10" s="53">
        <v>35187</v>
      </c>
      <c r="Y10" s="20">
        <f t="shared" si="3"/>
        <v>11.399096257140418</v>
      </c>
    </row>
    <row r="11" spans="1:25" ht="18" customHeight="1">
      <c r="A11" s="36" t="s">
        <v>46</v>
      </c>
      <c r="B11" s="31">
        <v>2</v>
      </c>
      <c r="C11" s="12">
        <v>712037</v>
      </c>
      <c r="D11" s="12">
        <v>660702</v>
      </c>
      <c r="E11" s="19">
        <f t="shared" si="0"/>
        <v>7.76976609727229</v>
      </c>
      <c r="F11" s="12">
        <v>630941</v>
      </c>
      <c r="G11" s="59">
        <f aca="true" t="shared" si="6" ref="G11:G55">C11+F11</f>
        <v>1342978</v>
      </c>
      <c r="H11" s="53">
        <v>1230475</v>
      </c>
      <c r="I11" s="20">
        <f t="shared" si="1"/>
        <v>9.14305451146915</v>
      </c>
      <c r="J11" s="21">
        <v>2</v>
      </c>
      <c r="K11" s="22">
        <v>4243.161</v>
      </c>
      <c r="L11" s="22">
        <v>4500.1</v>
      </c>
      <c r="M11" s="19">
        <f t="shared" si="4"/>
        <v>-5.709628674918344</v>
      </c>
      <c r="N11" s="22">
        <v>6900.6</v>
      </c>
      <c r="O11" s="43">
        <f aca="true" t="shared" si="7" ref="O11:O55">K11+N11</f>
        <v>11143.761</v>
      </c>
      <c r="P11" s="19">
        <v>10844</v>
      </c>
      <c r="Q11" s="20">
        <f t="shared" si="2"/>
        <v>2.7643028402803527</v>
      </c>
      <c r="R11" s="21">
        <v>2</v>
      </c>
      <c r="S11" s="11">
        <v>5714</v>
      </c>
      <c r="T11" s="11">
        <v>5322</v>
      </c>
      <c r="U11" s="19">
        <f t="shared" si="5"/>
        <v>7.36565201052235</v>
      </c>
      <c r="V11" s="11">
        <v>5563</v>
      </c>
      <c r="W11" s="53">
        <f aca="true" t="shared" si="8" ref="W11:W16">S11+V11</f>
        <v>11277</v>
      </c>
      <c r="X11" s="53">
        <v>10412</v>
      </c>
      <c r="Y11" s="20">
        <f t="shared" si="3"/>
        <v>8.307721859393013</v>
      </c>
    </row>
    <row r="12" spans="1:25" ht="18" customHeight="1">
      <c r="A12" s="36" t="s">
        <v>47</v>
      </c>
      <c r="B12" s="31">
        <v>3</v>
      </c>
      <c r="C12" s="12">
        <v>650546</v>
      </c>
      <c r="D12" s="12">
        <v>556571</v>
      </c>
      <c r="E12" s="19">
        <f t="shared" si="0"/>
        <v>16.884638258191686</v>
      </c>
      <c r="F12" s="12">
        <v>583309</v>
      </c>
      <c r="G12" s="59">
        <f t="shared" si="6"/>
        <v>1233855</v>
      </c>
      <c r="H12" s="53">
        <v>1037084</v>
      </c>
      <c r="I12" s="20">
        <f t="shared" si="1"/>
        <v>18.973487200651064</v>
      </c>
      <c r="J12" s="21">
        <v>3</v>
      </c>
      <c r="K12" s="22">
        <v>3394.4970000000003</v>
      </c>
      <c r="L12" s="22">
        <v>4106</v>
      </c>
      <c r="M12" s="19">
        <f t="shared" si="4"/>
        <v>-17.328373112518257</v>
      </c>
      <c r="N12" s="22">
        <v>7734.2</v>
      </c>
      <c r="O12" s="43">
        <f t="shared" si="7"/>
        <v>11128.697</v>
      </c>
      <c r="P12" s="19">
        <v>10346.8</v>
      </c>
      <c r="Q12" s="20">
        <f t="shared" si="2"/>
        <v>7.556896818339975</v>
      </c>
      <c r="R12" s="21">
        <v>3</v>
      </c>
      <c r="S12" s="11">
        <v>5080</v>
      </c>
      <c r="T12" s="11">
        <v>4503</v>
      </c>
      <c r="U12" s="19">
        <f t="shared" si="5"/>
        <v>12.813679769042864</v>
      </c>
      <c r="V12" s="11">
        <v>5201</v>
      </c>
      <c r="W12" s="53">
        <f t="shared" si="8"/>
        <v>10281</v>
      </c>
      <c r="X12" s="53">
        <v>8679</v>
      </c>
      <c r="Y12" s="20">
        <f t="shared" si="3"/>
        <v>18.45834773591428</v>
      </c>
    </row>
    <row r="13" spans="1:25" s="44" customFormat="1" ht="18" customHeight="1">
      <c r="A13" s="36" t="s">
        <v>48</v>
      </c>
      <c r="B13" s="39">
        <v>4</v>
      </c>
      <c r="C13" s="5">
        <v>81263</v>
      </c>
      <c r="D13" s="5">
        <v>76514</v>
      </c>
      <c r="E13" s="43">
        <f t="shared" si="0"/>
        <v>6.206707269257916</v>
      </c>
      <c r="F13" s="5">
        <v>84598</v>
      </c>
      <c r="G13" s="59">
        <f t="shared" si="6"/>
        <v>165861</v>
      </c>
      <c r="H13" s="52">
        <v>166455</v>
      </c>
      <c r="I13" s="20">
        <f t="shared" si="1"/>
        <v>-0.3568532035685301</v>
      </c>
      <c r="J13" s="41">
        <v>5</v>
      </c>
      <c r="K13" s="42">
        <v>185.497</v>
      </c>
      <c r="L13" s="42">
        <v>281.6</v>
      </c>
      <c r="M13" s="43">
        <f t="shared" si="4"/>
        <v>-34.12748579545455</v>
      </c>
      <c r="N13" s="42">
        <v>478.2</v>
      </c>
      <c r="O13" s="43">
        <f t="shared" si="7"/>
        <v>663.697</v>
      </c>
      <c r="P13" s="43">
        <v>695.2</v>
      </c>
      <c r="Q13" s="20">
        <f t="shared" si="2"/>
        <v>-4.53150172612199</v>
      </c>
      <c r="R13" s="41">
        <v>5</v>
      </c>
      <c r="S13" s="11">
        <v>853</v>
      </c>
      <c r="T13" s="11">
        <v>753</v>
      </c>
      <c r="U13" s="43">
        <f t="shared" si="5"/>
        <v>13.280212483399744</v>
      </c>
      <c r="V13" s="11">
        <v>886</v>
      </c>
      <c r="W13" s="53">
        <f t="shared" si="8"/>
        <v>1739</v>
      </c>
      <c r="X13" s="52">
        <v>1683</v>
      </c>
      <c r="Y13" s="20">
        <f t="shared" si="3"/>
        <v>3.3273915626856887</v>
      </c>
    </row>
    <row r="14" spans="1:25" ht="18" customHeight="1">
      <c r="A14" s="36" t="s">
        <v>49</v>
      </c>
      <c r="B14" s="31">
        <v>5</v>
      </c>
      <c r="C14" s="12">
        <v>56664</v>
      </c>
      <c r="D14" s="12">
        <v>35537</v>
      </c>
      <c r="E14" s="19">
        <f t="shared" si="0"/>
        <v>59.45071334102485</v>
      </c>
      <c r="F14" s="12">
        <v>43094</v>
      </c>
      <c r="G14" s="59">
        <f>C14+F14</f>
        <v>99758</v>
      </c>
      <c r="H14" s="53">
        <v>64664</v>
      </c>
      <c r="I14" s="20">
        <f>(G14/H14-1)*100</f>
        <v>54.27131015711988</v>
      </c>
      <c r="J14" s="21">
        <v>7</v>
      </c>
      <c r="K14" s="22">
        <v>14.149</v>
      </c>
      <c r="L14" s="22">
        <v>36.9</v>
      </c>
      <c r="M14" s="19">
        <f>(K14/L14-1)*100</f>
        <v>-61.65582655826558</v>
      </c>
      <c r="N14" s="22">
        <v>46.4</v>
      </c>
      <c r="O14" s="43">
        <f>K14+N14</f>
        <v>60.549</v>
      </c>
      <c r="P14" s="19">
        <v>67.5</v>
      </c>
      <c r="Q14" s="20">
        <f>(O14/P14-1)*100</f>
        <v>-10.297777777777783</v>
      </c>
      <c r="R14" s="21">
        <v>4</v>
      </c>
      <c r="S14" s="11">
        <v>1548</v>
      </c>
      <c r="T14" s="11">
        <v>739</v>
      </c>
      <c r="U14" s="19">
        <f>(S14/T14-1)*100</f>
        <v>109.47225981055482</v>
      </c>
      <c r="V14" s="11">
        <v>1685</v>
      </c>
      <c r="W14" s="53">
        <f>S14+V14</f>
        <v>3233</v>
      </c>
      <c r="X14" s="53">
        <v>2391</v>
      </c>
      <c r="Y14" s="20">
        <f>(W14/X14-1)*100</f>
        <v>35.21539104976996</v>
      </c>
    </row>
    <row r="15" spans="1:25" ht="18" customHeight="1">
      <c r="A15" s="36" t="s">
        <v>55</v>
      </c>
      <c r="B15" s="31">
        <v>6</v>
      </c>
      <c r="C15" s="12">
        <v>52810</v>
      </c>
      <c r="D15" s="12">
        <v>61057</v>
      </c>
      <c r="E15" s="19">
        <f t="shared" si="0"/>
        <v>-13.507050788607366</v>
      </c>
      <c r="F15" s="12">
        <v>46048</v>
      </c>
      <c r="G15" s="59">
        <f t="shared" si="6"/>
        <v>98858</v>
      </c>
      <c r="H15" s="53">
        <v>120383</v>
      </c>
      <c r="I15" s="20">
        <f t="shared" si="1"/>
        <v>-17.88043162240516</v>
      </c>
      <c r="J15" s="21">
        <v>4</v>
      </c>
      <c r="K15" s="22">
        <v>412.315</v>
      </c>
      <c r="L15" s="22">
        <v>547.6</v>
      </c>
      <c r="M15" s="19">
        <f>(K15/L15-1)*100</f>
        <v>-24.70507669831995</v>
      </c>
      <c r="N15" s="22">
        <v>536.3</v>
      </c>
      <c r="O15" s="43">
        <f t="shared" si="7"/>
        <v>948.615</v>
      </c>
      <c r="P15" s="19">
        <v>1215.2</v>
      </c>
      <c r="Q15" s="20">
        <f t="shared" si="2"/>
        <v>-21.937541145490457</v>
      </c>
      <c r="R15" s="21">
        <v>6</v>
      </c>
      <c r="S15" s="11">
        <v>428</v>
      </c>
      <c r="T15" s="11">
        <v>517</v>
      </c>
      <c r="U15" s="19">
        <f>(S15/T15-1)*100</f>
        <v>-17.214700193423592</v>
      </c>
      <c r="V15" s="11">
        <v>396</v>
      </c>
      <c r="W15" s="53">
        <f t="shared" si="8"/>
        <v>824</v>
      </c>
      <c r="X15" s="53">
        <v>1023</v>
      </c>
      <c r="Y15" s="20">
        <f t="shared" si="3"/>
        <v>-19.45259042033236</v>
      </c>
    </row>
    <row r="16" spans="1:25" ht="18" customHeight="1">
      <c r="A16" s="36" t="s">
        <v>56</v>
      </c>
      <c r="B16" s="31">
        <v>7</v>
      </c>
      <c r="C16" s="12">
        <v>13442</v>
      </c>
      <c r="D16" s="12">
        <v>13034</v>
      </c>
      <c r="E16" s="19">
        <f t="shared" si="0"/>
        <v>3.130274666257482</v>
      </c>
      <c r="F16" s="12">
        <v>13822</v>
      </c>
      <c r="G16" s="59">
        <f t="shared" si="6"/>
        <v>27264</v>
      </c>
      <c r="H16" s="53">
        <v>28250</v>
      </c>
      <c r="I16" s="20">
        <f t="shared" si="1"/>
        <v>-3.4902654867256633</v>
      </c>
      <c r="J16" s="21">
        <v>6</v>
      </c>
      <c r="K16" s="22">
        <v>40.794</v>
      </c>
      <c r="L16" s="22">
        <v>52.5</v>
      </c>
      <c r="M16" s="19">
        <f t="shared" si="4"/>
        <v>-22.29714285714286</v>
      </c>
      <c r="N16" s="22">
        <v>53.4</v>
      </c>
      <c r="O16" s="43">
        <f t="shared" si="7"/>
        <v>94.19399999999999</v>
      </c>
      <c r="P16" s="19">
        <v>119.3</v>
      </c>
      <c r="Q16" s="20">
        <f t="shared" si="2"/>
        <v>-21.0444258172674</v>
      </c>
      <c r="R16" s="21">
        <v>7</v>
      </c>
      <c r="S16" s="11">
        <v>112</v>
      </c>
      <c r="T16" s="11">
        <v>110</v>
      </c>
      <c r="U16" s="19">
        <f t="shared" si="5"/>
        <v>1.8181818181818077</v>
      </c>
      <c r="V16" s="11">
        <v>140</v>
      </c>
      <c r="W16" s="53">
        <f t="shared" si="8"/>
        <v>252</v>
      </c>
      <c r="X16" s="53">
        <v>260</v>
      </c>
      <c r="Y16" s="20">
        <f t="shared" si="3"/>
        <v>-3.076923076923077</v>
      </c>
    </row>
    <row r="17" spans="1:25" ht="18" customHeight="1">
      <c r="A17" s="6" t="s">
        <v>51</v>
      </c>
      <c r="B17" s="29"/>
      <c r="C17" s="16">
        <f>SUM(C18:C22)</f>
        <v>3369075</v>
      </c>
      <c r="D17" s="16">
        <f>SUM(D18:D22)</f>
        <v>3093895</v>
      </c>
      <c r="E17" s="24">
        <f aca="true" t="shared" si="9" ref="E17:E22">(C17/D17-1)*100</f>
        <v>8.89429020700443</v>
      </c>
      <c r="F17" s="16">
        <f>SUM(F18:F22)</f>
        <v>3078508</v>
      </c>
      <c r="G17" s="60">
        <f>SUM(G18:G22)</f>
        <v>6447583</v>
      </c>
      <c r="H17" s="16">
        <f>SUM(H18:H22)</f>
        <v>5779398</v>
      </c>
      <c r="I17" s="14">
        <f t="shared" si="1"/>
        <v>11.561498273695637</v>
      </c>
      <c r="J17" s="25"/>
      <c r="K17" s="14">
        <f>SUM(K18:K22)</f>
        <v>26479.006999999998</v>
      </c>
      <c r="L17" s="16">
        <f>SUM(L18:L22)</f>
        <v>33429.899999999994</v>
      </c>
      <c r="M17" s="14">
        <f aca="true" t="shared" si="10" ref="M17:M22">(K17/L17-1)*100</f>
        <v>-20.79244329178369</v>
      </c>
      <c r="N17" s="16">
        <f>SUM(N18:N22)</f>
        <v>46327.59999999999</v>
      </c>
      <c r="O17" s="14">
        <f>SUM(O18:O22)</f>
        <v>72806.607</v>
      </c>
      <c r="P17" s="16">
        <f>SUM(P18:P22)</f>
        <v>74331.9</v>
      </c>
      <c r="Q17" s="14">
        <f t="shared" si="2"/>
        <v>-2.052003244905609</v>
      </c>
      <c r="R17" s="25"/>
      <c r="S17" s="16">
        <f>SUM(S18:S22)</f>
        <v>27893</v>
      </c>
      <c r="T17" s="16">
        <f>SUM(T18:T22)</f>
        <v>25001</v>
      </c>
      <c r="U17" s="24">
        <f aca="true" t="shared" si="11" ref="U17:U22">(S17/T17-1)*100</f>
        <v>11.567537298508057</v>
      </c>
      <c r="V17" s="16">
        <f>SUM(V18:V22)</f>
        <v>27513</v>
      </c>
      <c r="W17" s="16">
        <f>SUM(W18:W22)</f>
        <v>55406</v>
      </c>
      <c r="X17" s="16">
        <f>SUM(X18:X22)</f>
        <v>49918</v>
      </c>
      <c r="Y17" s="14">
        <f t="shared" si="3"/>
        <v>10.99403020954366</v>
      </c>
    </row>
    <row r="18" spans="1:25" ht="18" customHeight="1">
      <c r="A18" s="37" t="s">
        <v>20</v>
      </c>
      <c r="B18" s="31">
        <v>1</v>
      </c>
      <c r="C18" s="12">
        <v>1934121</v>
      </c>
      <c r="D18" s="11">
        <v>1862451</v>
      </c>
      <c r="E18" s="20">
        <f t="shared" si="9"/>
        <v>3.848154931324377</v>
      </c>
      <c r="F18" s="12">
        <v>1777769</v>
      </c>
      <c r="G18" s="59">
        <f t="shared" si="6"/>
        <v>3711890</v>
      </c>
      <c r="H18" s="54">
        <v>3480822</v>
      </c>
      <c r="I18" s="20">
        <f t="shared" si="1"/>
        <v>6.638317041204633</v>
      </c>
      <c r="J18" s="21">
        <v>1</v>
      </c>
      <c r="K18" s="22">
        <v>17207.737</v>
      </c>
      <c r="L18" s="12">
        <v>22177.3</v>
      </c>
      <c r="M18" s="20">
        <f t="shared" si="10"/>
        <v>-22.40833194302282</v>
      </c>
      <c r="N18" s="22">
        <v>29892.9</v>
      </c>
      <c r="O18" s="43">
        <f t="shared" si="7"/>
        <v>47100.637</v>
      </c>
      <c r="P18" s="20">
        <v>48474.5</v>
      </c>
      <c r="Q18" s="20">
        <f t="shared" si="2"/>
        <v>-2.8341973614993354</v>
      </c>
      <c r="R18" s="21">
        <v>1</v>
      </c>
      <c r="S18" s="12">
        <v>15287</v>
      </c>
      <c r="T18" s="11">
        <v>14277</v>
      </c>
      <c r="U18" s="19">
        <f t="shared" si="11"/>
        <v>7.074315332352743</v>
      </c>
      <c r="V18" s="12">
        <v>15500</v>
      </c>
      <c r="W18" s="54">
        <f>S18+V18</f>
        <v>30787</v>
      </c>
      <c r="X18" s="54">
        <v>28822</v>
      </c>
      <c r="Y18" s="20">
        <f t="shared" si="3"/>
        <v>6.817708694747071</v>
      </c>
    </row>
    <row r="19" spans="1:25" ht="18" customHeight="1">
      <c r="A19" s="30" t="s">
        <v>21</v>
      </c>
      <c r="B19" s="31">
        <v>2</v>
      </c>
      <c r="C19" s="12">
        <v>1048338</v>
      </c>
      <c r="D19" s="12">
        <v>907756</v>
      </c>
      <c r="E19" s="20">
        <f t="shared" si="9"/>
        <v>15.48676075949924</v>
      </c>
      <c r="F19" s="12">
        <v>945913</v>
      </c>
      <c r="G19" s="59">
        <f t="shared" si="6"/>
        <v>1994251</v>
      </c>
      <c r="H19" s="54">
        <v>1695922</v>
      </c>
      <c r="I19" s="20">
        <f t="shared" si="1"/>
        <v>17.590962320201054</v>
      </c>
      <c r="J19" s="21">
        <v>2</v>
      </c>
      <c r="K19" s="22">
        <v>7697.352000000001</v>
      </c>
      <c r="L19" s="12">
        <v>8838.1</v>
      </c>
      <c r="M19" s="20">
        <f t="shared" si="10"/>
        <v>-12.907163304330115</v>
      </c>
      <c r="N19" s="22">
        <v>12225.8</v>
      </c>
      <c r="O19" s="43">
        <f t="shared" si="7"/>
        <v>19923.152000000002</v>
      </c>
      <c r="P19" s="20">
        <v>19646.2</v>
      </c>
      <c r="Q19" s="20">
        <f t="shared" si="2"/>
        <v>1.409697549653366</v>
      </c>
      <c r="R19" s="21">
        <v>2</v>
      </c>
      <c r="S19" s="12">
        <v>9217</v>
      </c>
      <c r="T19" s="11">
        <v>7873</v>
      </c>
      <c r="U19" s="19">
        <f t="shared" si="11"/>
        <v>17.07100215927855</v>
      </c>
      <c r="V19" s="12">
        <v>8489</v>
      </c>
      <c r="W19" s="54">
        <f>S19+V19</f>
        <v>17706</v>
      </c>
      <c r="X19" s="54">
        <v>15486</v>
      </c>
      <c r="Y19" s="20">
        <f t="shared" si="3"/>
        <v>14.33552886478109</v>
      </c>
    </row>
    <row r="20" spans="1:25" ht="18" customHeight="1">
      <c r="A20" s="30" t="s">
        <v>22</v>
      </c>
      <c r="B20" s="31">
        <v>3</v>
      </c>
      <c r="C20" s="12">
        <v>337590</v>
      </c>
      <c r="D20" s="12">
        <v>264417</v>
      </c>
      <c r="E20" s="20">
        <f t="shared" si="9"/>
        <v>27.673334165352447</v>
      </c>
      <c r="F20" s="12">
        <v>311380</v>
      </c>
      <c r="G20" s="59">
        <f t="shared" si="6"/>
        <v>648970</v>
      </c>
      <c r="H20" s="54">
        <v>502061</v>
      </c>
      <c r="I20" s="20">
        <f t="shared" si="1"/>
        <v>29.261185393806734</v>
      </c>
      <c r="J20" s="21">
        <v>3</v>
      </c>
      <c r="K20" s="22">
        <v>1533.9810000000002</v>
      </c>
      <c r="L20" s="12">
        <v>2284.6</v>
      </c>
      <c r="M20" s="20">
        <f t="shared" si="10"/>
        <v>-32.85559835419766</v>
      </c>
      <c r="N20" s="22">
        <v>4046.2</v>
      </c>
      <c r="O20" s="43">
        <f t="shared" si="7"/>
        <v>5580.1810000000005</v>
      </c>
      <c r="P20" s="20">
        <v>5901.4</v>
      </c>
      <c r="Q20" s="20">
        <f t="shared" si="2"/>
        <v>-5.443098247873368</v>
      </c>
      <c r="R20" s="21">
        <v>3</v>
      </c>
      <c r="S20" s="12">
        <v>2777</v>
      </c>
      <c r="T20" s="11">
        <v>2235</v>
      </c>
      <c r="U20" s="19">
        <f t="shared" si="11"/>
        <v>24.250559284116324</v>
      </c>
      <c r="V20" s="12">
        <v>2919</v>
      </c>
      <c r="W20" s="54">
        <f>S20+V20</f>
        <v>5696</v>
      </c>
      <c r="X20" s="54">
        <v>4480</v>
      </c>
      <c r="Y20" s="20">
        <f t="shared" si="3"/>
        <v>27.142857142857135</v>
      </c>
    </row>
    <row r="21" spans="1:25" ht="18" customHeight="1">
      <c r="A21" s="30" t="s">
        <v>23</v>
      </c>
      <c r="B21" s="31">
        <v>4</v>
      </c>
      <c r="C21" s="12">
        <v>41845</v>
      </c>
      <c r="D21" s="12">
        <v>51688</v>
      </c>
      <c r="E21" s="20">
        <f t="shared" si="9"/>
        <v>-19.0431047825414</v>
      </c>
      <c r="F21" s="12">
        <v>37091</v>
      </c>
      <c r="G21" s="59">
        <f t="shared" si="6"/>
        <v>78936</v>
      </c>
      <c r="H21" s="54">
        <v>88422</v>
      </c>
      <c r="I21" s="20">
        <f t="shared" si="1"/>
        <v>-10.728099341792763</v>
      </c>
      <c r="J21" s="21">
        <v>4</v>
      </c>
      <c r="K21" s="22">
        <v>38.370000000000005</v>
      </c>
      <c r="L21" s="12">
        <v>125.7</v>
      </c>
      <c r="M21" s="20">
        <f t="shared" si="10"/>
        <v>-69.47494033412887</v>
      </c>
      <c r="N21" s="22">
        <v>153.1</v>
      </c>
      <c r="O21" s="43">
        <f t="shared" si="7"/>
        <v>191.47</v>
      </c>
      <c r="P21" s="20">
        <v>300.8</v>
      </c>
      <c r="Q21" s="20">
        <f t="shared" si="2"/>
        <v>-36.34640957446808</v>
      </c>
      <c r="R21" s="21">
        <v>4</v>
      </c>
      <c r="S21" s="12">
        <v>496</v>
      </c>
      <c r="T21" s="11">
        <v>522</v>
      </c>
      <c r="U21" s="19">
        <f t="shared" si="11"/>
        <v>-4.980842911877392</v>
      </c>
      <c r="V21" s="12">
        <v>486</v>
      </c>
      <c r="W21" s="54">
        <f>S21+V21</f>
        <v>982</v>
      </c>
      <c r="X21" s="54">
        <v>968</v>
      </c>
      <c r="Y21" s="20">
        <f t="shared" si="3"/>
        <v>1.446280991735538</v>
      </c>
    </row>
    <row r="22" spans="1:25" s="44" customFormat="1" ht="18" customHeight="1">
      <c r="A22" s="36" t="s">
        <v>24</v>
      </c>
      <c r="B22" s="39">
        <v>5</v>
      </c>
      <c r="C22" s="5">
        <v>7181</v>
      </c>
      <c r="D22" s="5">
        <v>7583</v>
      </c>
      <c r="E22" s="40">
        <f t="shared" si="9"/>
        <v>-5.301331926678099</v>
      </c>
      <c r="F22" s="5">
        <v>6355</v>
      </c>
      <c r="G22" s="59">
        <f t="shared" si="6"/>
        <v>13536</v>
      </c>
      <c r="H22" s="55">
        <v>12171</v>
      </c>
      <c r="I22" s="20">
        <f t="shared" si="1"/>
        <v>11.215183633226534</v>
      </c>
      <c r="J22" s="41">
        <v>5</v>
      </c>
      <c r="K22" s="42">
        <v>1.567</v>
      </c>
      <c r="L22" s="5">
        <v>4.2</v>
      </c>
      <c r="M22" s="40">
        <f t="shared" si="10"/>
        <v>-62.69047619047618</v>
      </c>
      <c r="N22" s="42">
        <v>9.6</v>
      </c>
      <c r="O22" s="43">
        <f t="shared" si="7"/>
        <v>11.167</v>
      </c>
      <c r="P22" s="40">
        <v>9</v>
      </c>
      <c r="Q22" s="20">
        <f t="shared" si="2"/>
        <v>24.077777777777776</v>
      </c>
      <c r="R22" s="41">
        <v>5</v>
      </c>
      <c r="S22" s="5">
        <v>116</v>
      </c>
      <c r="T22" s="11">
        <v>94</v>
      </c>
      <c r="U22" s="43">
        <f t="shared" si="11"/>
        <v>23.404255319148938</v>
      </c>
      <c r="V22" s="5">
        <v>119</v>
      </c>
      <c r="W22" s="54">
        <f>S22+V22</f>
        <v>235</v>
      </c>
      <c r="X22" s="55">
        <v>162</v>
      </c>
      <c r="Y22" s="20">
        <f t="shared" si="3"/>
        <v>45.06172839506173</v>
      </c>
    </row>
    <row r="23" spans="1:25" s="1" customFormat="1" ht="18" customHeight="1">
      <c r="A23" s="6" t="s">
        <v>50</v>
      </c>
      <c r="B23" s="33"/>
      <c r="C23" s="16">
        <f>SUM(C24:C32)</f>
        <v>3083526</v>
      </c>
      <c r="D23" s="16">
        <f>SUM(D24:D32)</f>
        <v>2587057</v>
      </c>
      <c r="E23" s="24">
        <f aca="true" t="shared" si="12" ref="E23:E31">(C23/D23-1)*100</f>
        <v>19.1904932902522</v>
      </c>
      <c r="F23" s="16">
        <f>SUM(F24:F32)</f>
        <v>2914896</v>
      </c>
      <c r="G23" s="60">
        <f>SUM(G24:G32)</f>
        <v>5998422</v>
      </c>
      <c r="H23" s="16">
        <f>SUM(H24:H32)</f>
        <v>5033903</v>
      </c>
      <c r="I23" s="14">
        <f t="shared" si="1"/>
        <v>19.160460580984573</v>
      </c>
      <c r="J23" s="17"/>
      <c r="K23" s="18">
        <f>SUM(K24:K32)</f>
        <v>19430.793</v>
      </c>
      <c r="L23" s="18">
        <f>SUM(L24:L32)</f>
        <v>21984.7</v>
      </c>
      <c r="M23" s="14">
        <f t="shared" si="4"/>
        <v>-11.616747101393244</v>
      </c>
      <c r="N23" s="18">
        <f>SUM(N24:N32)</f>
        <v>33594.7</v>
      </c>
      <c r="O23" s="18">
        <f>SUM(O24:O32)</f>
        <v>53025.492999999995</v>
      </c>
      <c r="P23" s="18">
        <f>SUM(P24:P32)</f>
        <v>50336.1</v>
      </c>
      <c r="Q23" s="14">
        <f t="shared" si="2"/>
        <v>5.342871219661438</v>
      </c>
      <c r="R23" s="17"/>
      <c r="S23" s="28">
        <f>SUM(S24:S32)</f>
        <v>29422</v>
      </c>
      <c r="T23" s="28">
        <f>SUM(T24:T32)</f>
        <v>24307</v>
      </c>
      <c r="U23" s="24">
        <f t="shared" si="5"/>
        <v>21.043320854074963</v>
      </c>
      <c r="V23" s="28">
        <f>SUM(V24:V32)</f>
        <v>32456</v>
      </c>
      <c r="W23" s="28">
        <f>SUM(W24:W32)</f>
        <v>61878</v>
      </c>
      <c r="X23" s="28">
        <f>SUM(X24:X32)</f>
        <v>51209</v>
      </c>
      <c r="Y23" s="14">
        <f t="shared" si="3"/>
        <v>20.834228358296404</v>
      </c>
    </row>
    <row r="24" spans="1:25" s="44" customFormat="1" ht="18" customHeight="1">
      <c r="A24" s="36" t="s">
        <v>7</v>
      </c>
      <c r="B24" s="39">
        <v>1</v>
      </c>
      <c r="C24" s="5">
        <v>1469264</v>
      </c>
      <c r="D24" s="5">
        <v>1285742</v>
      </c>
      <c r="E24" s="40">
        <f t="shared" si="12"/>
        <v>14.273625657402489</v>
      </c>
      <c r="F24" s="5">
        <v>1441416</v>
      </c>
      <c r="G24" s="59">
        <f t="shared" si="6"/>
        <v>2910680</v>
      </c>
      <c r="H24" s="55">
        <v>2529690</v>
      </c>
      <c r="I24" s="20">
        <f t="shared" si="1"/>
        <v>15.060738667583774</v>
      </c>
      <c r="J24" s="41">
        <v>1</v>
      </c>
      <c r="K24" s="42">
        <v>11890.779999999999</v>
      </c>
      <c r="L24" s="5">
        <v>12318.4</v>
      </c>
      <c r="M24" s="40">
        <f t="shared" si="4"/>
        <v>-3.471392388621908</v>
      </c>
      <c r="N24" s="42">
        <v>18980.3</v>
      </c>
      <c r="O24" s="43">
        <f t="shared" si="7"/>
        <v>30871.079999999998</v>
      </c>
      <c r="P24" s="40">
        <v>28360.2</v>
      </c>
      <c r="Q24" s="20">
        <f t="shared" si="2"/>
        <v>8.853534178179267</v>
      </c>
      <c r="R24" s="41">
        <v>1</v>
      </c>
      <c r="S24" s="5">
        <v>12723</v>
      </c>
      <c r="T24" s="11">
        <v>11101</v>
      </c>
      <c r="U24" s="43">
        <f t="shared" si="5"/>
        <v>14.61129627961444</v>
      </c>
      <c r="V24" s="5">
        <v>13071</v>
      </c>
      <c r="W24" s="55">
        <f>S24+V24</f>
        <v>25794</v>
      </c>
      <c r="X24" s="55">
        <v>22676</v>
      </c>
      <c r="Y24" s="20">
        <f t="shared" si="3"/>
        <v>13.750220497442234</v>
      </c>
    </row>
    <row r="25" spans="1:25" s="44" customFormat="1" ht="18" customHeight="1">
      <c r="A25" s="36" t="s">
        <v>57</v>
      </c>
      <c r="B25" s="39">
        <v>2</v>
      </c>
      <c r="C25" s="5">
        <v>925125</v>
      </c>
      <c r="D25" s="5">
        <v>742248</v>
      </c>
      <c r="E25" s="40">
        <f t="shared" si="12"/>
        <v>24.638261066382118</v>
      </c>
      <c r="F25" s="5">
        <v>833166</v>
      </c>
      <c r="G25" s="59">
        <f t="shared" si="6"/>
        <v>1758291</v>
      </c>
      <c r="H25" s="55">
        <v>1428960</v>
      </c>
      <c r="I25" s="20">
        <f t="shared" si="1"/>
        <v>23.04690124286195</v>
      </c>
      <c r="J25" s="41">
        <v>2</v>
      </c>
      <c r="K25" s="42">
        <v>4638.199</v>
      </c>
      <c r="L25" s="5">
        <v>5644.5</v>
      </c>
      <c r="M25" s="40">
        <f t="shared" si="4"/>
        <v>-17.82799185047392</v>
      </c>
      <c r="N25" s="42">
        <v>8852</v>
      </c>
      <c r="O25" s="43">
        <f t="shared" si="7"/>
        <v>13490.199</v>
      </c>
      <c r="P25" s="40">
        <v>12886.9</v>
      </c>
      <c r="Q25" s="20">
        <f t="shared" si="2"/>
        <v>4.681490505862551</v>
      </c>
      <c r="R25" s="41">
        <v>2</v>
      </c>
      <c r="S25" s="5">
        <v>7904</v>
      </c>
      <c r="T25" s="11">
        <v>6456</v>
      </c>
      <c r="U25" s="43">
        <f t="shared" si="5"/>
        <v>22.428748451053295</v>
      </c>
      <c r="V25" s="5">
        <v>7962</v>
      </c>
      <c r="W25" s="55">
        <f aca="true" t="shared" si="13" ref="W25:W32">S25+V25</f>
        <v>15866</v>
      </c>
      <c r="X25" s="55">
        <v>13179</v>
      </c>
      <c r="Y25" s="20">
        <f t="shared" si="3"/>
        <v>20.38849685105091</v>
      </c>
    </row>
    <row r="26" spans="1:25" ht="18" customHeight="1">
      <c r="A26" s="30" t="s">
        <v>8</v>
      </c>
      <c r="B26" s="31">
        <v>3</v>
      </c>
      <c r="C26" s="12">
        <v>359027</v>
      </c>
      <c r="D26" s="12">
        <v>309640</v>
      </c>
      <c r="E26" s="20">
        <f t="shared" si="12"/>
        <v>15.949812685699527</v>
      </c>
      <c r="F26" s="12">
        <v>324970</v>
      </c>
      <c r="G26" s="59">
        <f t="shared" si="6"/>
        <v>683997</v>
      </c>
      <c r="H26" s="54">
        <v>577724</v>
      </c>
      <c r="I26" s="20">
        <f t="shared" si="1"/>
        <v>18.395116006951405</v>
      </c>
      <c r="J26" s="21">
        <v>3</v>
      </c>
      <c r="K26" s="22">
        <v>1706.6160000000004</v>
      </c>
      <c r="L26" s="12">
        <v>2508.8</v>
      </c>
      <c r="M26" s="20">
        <f t="shared" si="4"/>
        <v>-31.97480867346938</v>
      </c>
      <c r="N26" s="22">
        <v>3026.9</v>
      </c>
      <c r="O26" s="43">
        <f t="shared" si="7"/>
        <v>4733.5160000000005</v>
      </c>
      <c r="P26" s="20">
        <v>5189.3</v>
      </c>
      <c r="Q26" s="20">
        <f t="shared" si="2"/>
        <v>-8.783149943152246</v>
      </c>
      <c r="R26" s="21">
        <v>3</v>
      </c>
      <c r="S26" s="12">
        <v>3795</v>
      </c>
      <c r="T26" s="11">
        <v>3242</v>
      </c>
      <c r="U26" s="19">
        <f t="shared" si="5"/>
        <v>17.057371992597158</v>
      </c>
      <c r="V26" s="12">
        <v>3745</v>
      </c>
      <c r="W26" s="55">
        <f t="shared" si="13"/>
        <v>7540</v>
      </c>
      <c r="X26" s="54">
        <v>6458</v>
      </c>
      <c r="Y26" s="20">
        <f t="shared" si="3"/>
        <v>16.7544131310003</v>
      </c>
    </row>
    <row r="27" spans="1:25" ht="18" customHeight="1">
      <c r="A27" s="30" t="s">
        <v>9</v>
      </c>
      <c r="B27" s="31">
        <v>4</v>
      </c>
      <c r="C27" s="12">
        <v>105815</v>
      </c>
      <c r="D27" s="12">
        <v>74963</v>
      </c>
      <c r="E27" s="20">
        <f t="shared" si="12"/>
        <v>41.15630377652975</v>
      </c>
      <c r="F27" s="12">
        <v>97578</v>
      </c>
      <c r="G27" s="59">
        <f t="shared" si="6"/>
        <v>203393</v>
      </c>
      <c r="H27" s="54">
        <v>142325</v>
      </c>
      <c r="I27" s="20">
        <f t="shared" si="1"/>
        <v>42.90743017741085</v>
      </c>
      <c r="J27" s="21">
        <v>5</v>
      </c>
      <c r="K27" s="22">
        <v>312.059</v>
      </c>
      <c r="L27" s="12">
        <v>242.3</v>
      </c>
      <c r="M27" s="20">
        <f t="shared" si="4"/>
        <v>28.79034255055717</v>
      </c>
      <c r="N27" s="22">
        <v>422.2</v>
      </c>
      <c r="O27" s="43">
        <f t="shared" si="7"/>
        <v>734.259</v>
      </c>
      <c r="P27" s="20">
        <v>511.6</v>
      </c>
      <c r="Q27" s="20">
        <f t="shared" si="2"/>
        <v>43.52208756841283</v>
      </c>
      <c r="R27" s="21">
        <v>5</v>
      </c>
      <c r="S27" s="12">
        <v>1011</v>
      </c>
      <c r="T27" s="11">
        <v>764</v>
      </c>
      <c r="U27" s="19">
        <f t="shared" si="5"/>
        <v>32.32984293193717</v>
      </c>
      <c r="V27" s="12">
        <v>966</v>
      </c>
      <c r="W27" s="55">
        <f t="shared" si="13"/>
        <v>1977</v>
      </c>
      <c r="X27" s="54">
        <v>1506</v>
      </c>
      <c r="Y27" s="20">
        <f t="shared" si="3"/>
        <v>31.27490039840637</v>
      </c>
    </row>
    <row r="28" spans="1:25" s="44" customFormat="1" ht="18" customHeight="1">
      <c r="A28" s="36" t="s">
        <v>10</v>
      </c>
      <c r="B28" s="39">
        <v>5</v>
      </c>
      <c r="C28" s="49">
        <v>84259</v>
      </c>
      <c r="D28" s="5">
        <v>80119</v>
      </c>
      <c r="E28" s="40">
        <f t="shared" si="12"/>
        <v>5.167313620988789</v>
      </c>
      <c r="F28" s="49">
        <v>85856</v>
      </c>
      <c r="G28" s="59">
        <f t="shared" si="6"/>
        <v>170115</v>
      </c>
      <c r="H28" s="55">
        <v>162316</v>
      </c>
      <c r="I28" s="20">
        <f t="shared" si="1"/>
        <v>4.804825155868797</v>
      </c>
      <c r="J28" s="41">
        <v>6</v>
      </c>
      <c r="K28" s="50">
        <v>220.013</v>
      </c>
      <c r="L28" s="5">
        <v>271.1</v>
      </c>
      <c r="M28" s="40">
        <f t="shared" si="4"/>
        <v>-18.844337882700113</v>
      </c>
      <c r="N28" s="50">
        <v>366</v>
      </c>
      <c r="O28" s="43">
        <f t="shared" si="7"/>
        <v>586.013</v>
      </c>
      <c r="P28" s="40">
        <v>631.2</v>
      </c>
      <c r="Q28" s="20">
        <f t="shared" si="2"/>
        <v>-7.158903675538653</v>
      </c>
      <c r="R28" s="41">
        <v>6</v>
      </c>
      <c r="S28" s="5">
        <v>832</v>
      </c>
      <c r="T28" s="11">
        <v>838</v>
      </c>
      <c r="U28" s="43">
        <f t="shared" si="5"/>
        <v>-0.7159904534606243</v>
      </c>
      <c r="V28" s="5">
        <v>902</v>
      </c>
      <c r="W28" s="55">
        <f t="shared" si="13"/>
        <v>1734</v>
      </c>
      <c r="X28" s="55">
        <v>1800</v>
      </c>
      <c r="Y28" s="20">
        <f t="shared" si="3"/>
        <v>-3.6666666666666625</v>
      </c>
    </row>
    <row r="29" spans="1:25" ht="18" customHeight="1">
      <c r="A29" s="30" t="s">
        <v>11</v>
      </c>
      <c r="B29" s="31">
        <v>6</v>
      </c>
      <c r="C29" s="12">
        <v>48197</v>
      </c>
      <c r="D29" s="12">
        <v>34397</v>
      </c>
      <c r="E29" s="20">
        <f t="shared" si="12"/>
        <v>40.119777887606475</v>
      </c>
      <c r="F29" s="12">
        <v>41951</v>
      </c>
      <c r="G29" s="59">
        <f t="shared" si="6"/>
        <v>90148</v>
      </c>
      <c r="H29" s="54">
        <v>73422</v>
      </c>
      <c r="I29" s="20">
        <f t="shared" si="1"/>
        <v>22.780637955926018</v>
      </c>
      <c r="J29" s="21">
        <v>4</v>
      </c>
      <c r="K29" s="22">
        <v>588.825</v>
      </c>
      <c r="L29" s="12">
        <v>903.2</v>
      </c>
      <c r="M29" s="20">
        <f>(K29/L29-1)*100</f>
        <v>-34.80679805137289</v>
      </c>
      <c r="N29" s="22">
        <v>1813.6</v>
      </c>
      <c r="O29" s="43">
        <f t="shared" si="7"/>
        <v>2402.425</v>
      </c>
      <c r="P29" s="20">
        <v>2549.6</v>
      </c>
      <c r="Q29" s="20">
        <f t="shared" si="2"/>
        <v>-5.772474113586434</v>
      </c>
      <c r="R29" s="21">
        <v>7</v>
      </c>
      <c r="S29" s="12">
        <v>523</v>
      </c>
      <c r="T29" s="11">
        <v>383</v>
      </c>
      <c r="U29" s="19">
        <f>(S29/T29-1)*100</f>
        <v>36.55352480417755</v>
      </c>
      <c r="V29" s="12">
        <v>538</v>
      </c>
      <c r="W29" s="55">
        <f t="shared" si="13"/>
        <v>1061</v>
      </c>
      <c r="X29" s="54">
        <v>879</v>
      </c>
      <c r="Y29" s="20">
        <f t="shared" si="3"/>
        <v>20.705346985210472</v>
      </c>
    </row>
    <row r="30" spans="1:25" ht="18" customHeight="1">
      <c r="A30" s="30" t="s">
        <v>12</v>
      </c>
      <c r="B30" s="31">
        <v>7</v>
      </c>
      <c r="C30" s="12">
        <v>40998</v>
      </c>
      <c r="D30" s="12">
        <v>40472</v>
      </c>
      <c r="E30" s="20">
        <f t="shared" si="12"/>
        <v>1.2996639652105069</v>
      </c>
      <c r="F30" s="12">
        <v>40355</v>
      </c>
      <c r="G30" s="59">
        <f t="shared" si="6"/>
        <v>81353</v>
      </c>
      <c r="H30" s="54">
        <v>77434</v>
      </c>
      <c r="I30" s="20">
        <f t="shared" si="1"/>
        <v>5.061084278224026</v>
      </c>
      <c r="J30" s="21">
        <v>7</v>
      </c>
      <c r="K30" s="22">
        <v>52.19</v>
      </c>
      <c r="L30" s="12">
        <v>66</v>
      </c>
      <c r="M30" s="20">
        <f>(K30/L30-1)*100</f>
        <v>-20.924242424242422</v>
      </c>
      <c r="N30" s="22">
        <v>93.5</v>
      </c>
      <c r="O30" s="43">
        <f t="shared" si="7"/>
        <v>145.69</v>
      </c>
      <c r="P30" s="20">
        <v>140.5</v>
      </c>
      <c r="Q30" s="20">
        <f t="shared" si="2"/>
        <v>3.693950177935945</v>
      </c>
      <c r="R30" s="21">
        <v>8</v>
      </c>
      <c r="S30" s="12">
        <v>426</v>
      </c>
      <c r="T30" s="11">
        <v>501</v>
      </c>
      <c r="U30" s="19">
        <f>(S30/T30-1)*100</f>
        <v>-14.970059880239518</v>
      </c>
      <c r="V30" s="12">
        <v>446</v>
      </c>
      <c r="W30" s="55">
        <f t="shared" si="13"/>
        <v>872</v>
      </c>
      <c r="X30" s="54">
        <v>945</v>
      </c>
      <c r="Y30" s="20">
        <f t="shared" si="3"/>
        <v>-7.724867724867723</v>
      </c>
    </row>
    <row r="31" spans="1:25" ht="18" customHeight="1">
      <c r="A31" s="30" t="s">
        <v>13</v>
      </c>
      <c r="B31" s="31">
        <v>8</v>
      </c>
      <c r="C31" s="12">
        <v>35083</v>
      </c>
      <c r="D31" s="12">
        <v>19476</v>
      </c>
      <c r="E31" s="20">
        <f t="shared" si="12"/>
        <v>80.13452454302733</v>
      </c>
      <c r="F31" s="12">
        <v>37718</v>
      </c>
      <c r="G31" s="59">
        <f t="shared" si="6"/>
        <v>72801</v>
      </c>
      <c r="H31" s="54">
        <v>42032</v>
      </c>
      <c r="I31" s="20">
        <f t="shared" si="1"/>
        <v>73.20374952417205</v>
      </c>
      <c r="J31" s="21">
        <v>8</v>
      </c>
      <c r="K31" s="22">
        <v>18.037</v>
      </c>
      <c r="L31" s="12">
        <v>30.4</v>
      </c>
      <c r="M31" s="20">
        <f t="shared" si="4"/>
        <v>-40.66776315789473</v>
      </c>
      <c r="N31" s="22">
        <v>40</v>
      </c>
      <c r="O31" s="43">
        <f t="shared" si="7"/>
        <v>58.037</v>
      </c>
      <c r="P31" s="20">
        <v>66.8</v>
      </c>
      <c r="Q31" s="20">
        <f t="shared" si="2"/>
        <v>-13.118263473053894</v>
      </c>
      <c r="R31" s="21">
        <v>4</v>
      </c>
      <c r="S31" s="12">
        <v>2044</v>
      </c>
      <c r="T31" s="11">
        <v>1022</v>
      </c>
      <c r="U31" s="19">
        <f t="shared" si="5"/>
        <v>100</v>
      </c>
      <c r="V31" s="12">
        <v>4672</v>
      </c>
      <c r="W31" s="55">
        <f t="shared" si="13"/>
        <v>6716</v>
      </c>
      <c r="X31" s="54">
        <v>3766</v>
      </c>
      <c r="Y31" s="20">
        <f t="shared" si="3"/>
        <v>78.33244822092406</v>
      </c>
    </row>
    <row r="32" spans="1:25" ht="18" customHeight="1">
      <c r="A32" s="30" t="s">
        <v>58</v>
      </c>
      <c r="B32" s="31">
        <v>9</v>
      </c>
      <c r="C32" s="12">
        <v>15758</v>
      </c>
      <c r="D32" s="12">
        <v>0</v>
      </c>
      <c r="E32" s="20"/>
      <c r="F32" s="12">
        <v>11886</v>
      </c>
      <c r="G32" s="59">
        <f t="shared" si="6"/>
        <v>27644</v>
      </c>
      <c r="H32" s="20">
        <v>0</v>
      </c>
      <c r="I32" s="14"/>
      <c r="J32" s="21">
        <v>9</v>
      </c>
      <c r="K32" s="22">
        <v>4.074</v>
      </c>
      <c r="L32" s="12">
        <v>0</v>
      </c>
      <c r="M32" s="20"/>
      <c r="N32" s="22">
        <v>0.2</v>
      </c>
      <c r="O32" s="43">
        <f t="shared" si="7"/>
        <v>4.274</v>
      </c>
      <c r="P32" s="20">
        <v>0</v>
      </c>
      <c r="Q32" s="14"/>
      <c r="R32" s="21">
        <v>9</v>
      </c>
      <c r="S32" s="12">
        <v>164</v>
      </c>
      <c r="T32" s="48">
        <v>0</v>
      </c>
      <c r="U32" s="19"/>
      <c r="V32" s="12">
        <v>154</v>
      </c>
      <c r="W32" s="55">
        <f t="shared" si="13"/>
        <v>318</v>
      </c>
      <c r="X32" s="20"/>
      <c r="Y32" s="14"/>
    </row>
    <row r="33" spans="1:25" s="3" customFormat="1" ht="18" customHeight="1">
      <c r="A33" s="6" t="s">
        <v>52</v>
      </c>
      <c r="B33" s="7"/>
      <c r="C33" s="16">
        <f>SUM(C34:C42)</f>
        <v>2820654</v>
      </c>
      <c r="D33" s="16">
        <f>SUM(D34:D42)</f>
        <v>2364900</v>
      </c>
      <c r="E33" s="24">
        <f aca="true" t="shared" si="14" ref="E33:E42">(C33/D33-1)*100</f>
        <v>19.271597107700124</v>
      </c>
      <c r="F33" s="16">
        <f>SUM(F34:F42)</f>
        <v>2663882</v>
      </c>
      <c r="G33" s="60">
        <f>SUM(G34:G42)</f>
        <v>5484536</v>
      </c>
      <c r="H33" s="28">
        <f>SUM(H34:H42)</f>
        <v>4586192</v>
      </c>
      <c r="I33" s="14">
        <f t="shared" si="1"/>
        <v>19.588015503930055</v>
      </c>
      <c r="J33" s="8"/>
      <c r="K33" s="14">
        <f>SUM(K34:K42)</f>
        <v>24473.784999999996</v>
      </c>
      <c r="L33" s="14">
        <f>SUM(L34:L42)</f>
        <v>27469</v>
      </c>
      <c r="M33" s="14">
        <f t="shared" si="4"/>
        <v>-10.903982671375022</v>
      </c>
      <c r="N33" s="16">
        <f>SUM(N34:N42)</f>
        <v>46750.299999999996</v>
      </c>
      <c r="O33" s="14">
        <f>SUM(O34:O42)</f>
        <v>71224.08499999998</v>
      </c>
      <c r="P33" s="16">
        <f>SUM(P34:P42)</f>
        <v>69538.70000000001</v>
      </c>
      <c r="Q33" s="14">
        <f t="shared" si="2"/>
        <v>2.4236648082290424</v>
      </c>
      <c r="R33" s="8"/>
      <c r="S33" s="16">
        <f>SUM(S34:S42)</f>
        <v>26728</v>
      </c>
      <c r="T33" s="16">
        <f>SUM(T34:T42)</f>
        <v>21772</v>
      </c>
      <c r="U33" s="24">
        <f t="shared" si="5"/>
        <v>22.763182068712105</v>
      </c>
      <c r="V33" s="16">
        <f>SUM(V34:V42)</f>
        <v>29240</v>
      </c>
      <c r="W33" s="16">
        <f>SUM(W34:W42)</f>
        <v>55968</v>
      </c>
      <c r="X33" s="16">
        <f>SUM(X34:X42)</f>
        <v>49763</v>
      </c>
      <c r="Y33" s="14">
        <f t="shared" si="3"/>
        <v>12.46910355083093</v>
      </c>
    </row>
    <row r="34" spans="1:25" s="2" customFormat="1" ht="18" customHeight="1">
      <c r="A34" s="38" t="s">
        <v>25</v>
      </c>
      <c r="B34" s="9">
        <v>1</v>
      </c>
      <c r="C34" s="12">
        <v>1738042</v>
      </c>
      <c r="D34" s="12">
        <v>1451598</v>
      </c>
      <c r="E34" s="20">
        <f t="shared" si="14"/>
        <v>19.733011481140107</v>
      </c>
      <c r="F34" s="12">
        <v>1648306</v>
      </c>
      <c r="G34" s="59">
        <f t="shared" si="6"/>
        <v>3386348</v>
      </c>
      <c r="H34" s="54">
        <v>2796486</v>
      </c>
      <c r="I34" s="20">
        <f t="shared" si="1"/>
        <v>21.09297167945772</v>
      </c>
      <c r="J34" s="10">
        <v>1</v>
      </c>
      <c r="K34" s="22">
        <v>18021.3</v>
      </c>
      <c r="L34" s="12">
        <v>19023.7</v>
      </c>
      <c r="M34" s="20">
        <f t="shared" si="4"/>
        <v>-5.269216819020494</v>
      </c>
      <c r="N34" s="22">
        <v>32507</v>
      </c>
      <c r="O34" s="43">
        <f t="shared" si="7"/>
        <v>50528.3</v>
      </c>
      <c r="P34" s="20">
        <v>47938.5</v>
      </c>
      <c r="Q34" s="20">
        <f t="shared" si="2"/>
        <v>5.402338412758012</v>
      </c>
      <c r="R34" s="10">
        <v>1</v>
      </c>
      <c r="S34" s="12">
        <v>14298</v>
      </c>
      <c r="T34" s="11">
        <v>12161</v>
      </c>
      <c r="U34" s="19">
        <f t="shared" si="5"/>
        <v>17.572568045391</v>
      </c>
      <c r="V34" s="12">
        <v>14870</v>
      </c>
      <c r="W34" s="54">
        <f>S34+V34</f>
        <v>29168</v>
      </c>
      <c r="X34" s="54">
        <v>24990</v>
      </c>
      <c r="Y34" s="20">
        <f t="shared" si="3"/>
        <v>16.71868747498999</v>
      </c>
    </row>
    <row r="35" spans="1:25" s="2" customFormat="1" ht="18" customHeight="1">
      <c r="A35" s="38" t="s">
        <v>26</v>
      </c>
      <c r="B35" s="9">
        <v>2</v>
      </c>
      <c r="C35" s="12">
        <v>400880</v>
      </c>
      <c r="D35" s="12">
        <v>351597</v>
      </c>
      <c r="E35" s="20">
        <f t="shared" si="14"/>
        <v>14.016900030432566</v>
      </c>
      <c r="F35" s="12">
        <v>399931</v>
      </c>
      <c r="G35" s="59">
        <f t="shared" si="6"/>
        <v>800811</v>
      </c>
      <c r="H35" s="54">
        <v>700821</v>
      </c>
      <c r="I35" s="20">
        <f t="shared" si="1"/>
        <v>14.267551914112154</v>
      </c>
      <c r="J35" s="10">
        <v>2</v>
      </c>
      <c r="K35" s="22">
        <v>3694.7220000000007</v>
      </c>
      <c r="L35" s="12">
        <v>4742.9</v>
      </c>
      <c r="M35" s="20">
        <f t="shared" si="4"/>
        <v>-22.099938855974177</v>
      </c>
      <c r="N35" s="22">
        <v>6862.6</v>
      </c>
      <c r="O35" s="43">
        <f t="shared" si="7"/>
        <v>10557.322</v>
      </c>
      <c r="P35" s="20">
        <v>12198.6</v>
      </c>
      <c r="Q35" s="20">
        <f t="shared" si="2"/>
        <v>-13.454642336005772</v>
      </c>
      <c r="R35" s="10">
        <v>2</v>
      </c>
      <c r="S35" s="12">
        <v>3138</v>
      </c>
      <c r="T35" s="11">
        <v>2799</v>
      </c>
      <c r="U35" s="19">
        <f t="shared" si="5"/>
        <v>12.11146838156485</v>
      </c>
      <c r="V35" s="12">
        <v>3345</v>
      </c>
      <c r="W35" s="54">
        <f aca="true" t="shared" si="15" ref="W35:W42">S35+V35</f>
        <v>6483</v>
      </c>
      <c r="X35" s="54">
        <v>5897</v>
      </c>
      <c r="Y35" s="20">
        <f t="shared" si="3"/>
        <v>9.93725623198236</v>
      </c>
    </row>
    <row r="36" spans="1:25" s="2" customFormat="1" ht="18" customHeight="1">
      <c r="A36" s="38" t="s">
        <v>27</v>
      </c>
      <c r="B36" s="9">
        <v>3</v>
      </c>
      <c r="C36" s="12">
        <v>154191</v>
      </c>
      <c r="D36" s="12">
        <v>150493</v>
      </c>
      <c r="E36" s="20">
        <f t="shared" si="14"/>
        <v>2.4572571481729977</v>
      </c>
      <c r="F36" s="12">
        <v>152801</v>
      </c>
      <c r="G36" s="59">
        <f t="shared" si="6"/>
        <v>306992</v>
      </c>
      <c r="H36" s="54">
        <v>293034</v>
      </c>
      <c r="I36" s="20">
        <f t="shared" si="1"/>
        <v>4.763269791218772</v>
      </c>
      <c r="J36" s="10">
        <v>4</v>
      </c>
      <c r="K36" s="22">
        <v>623.1469999999999</v>
      </c>
      <c r="L36" s="12">
        <v>853.4</v>
      </c>
      <c r="M36" s="20">
        <f t="shared" si="4"/>
        <v>-26.980665573002117</v>
      </c>
      <c r="N36" s="22">
        <v>1886.5</v>
      </c>
      <c r="O36" s="43">
        <f t="shared" si="7"/>
        <v>2509.647</v>
      </c>
      <c r="P36" s="20">
        <v>2266.4</v>
      </c>
      <c r="Q36" s="20">
        <f t="shared" si="2"/>
        <v>10.732747970349443</v>
      </c>
      <c r="R36" s="10">
        <v>4</v>
      </c>
      <c r="S36" s="12">
        <v>2020</v>
      </c>
      <c r="T36" s="11">
        <v>1471</v>
      </c>
      <c r="U36" s="19">
        <f t="shared" si="5"/>
        <v>37.32154996600951</v>
      </c>
      <c r="V36" s="12">
        <v>1960</v>
      </c>
      <c r="W36" s="54">
        <f t="shared" si="15"/>
        <v>3980</v>
      </c>
      <c r="X36" s="54">
        <v>3392</v>
      </c>
      <c r="Y36" s="20">
        <f t="shared" si="3"/>
        <v>17.334905660377366</v>
      </c>
    </row>
    <row r="37" spans="1:25" s="47" customFormat="1" ht="18" customHeight="1">
      <c r="A37" s="37" t="s">
        <v>28</v>
      </c>
      <c r="B37" s="45">
        <v>4</v>
      </c>
      <c r="C37" s="5">
        <v>130178</v>
      </c>
      <c r="D37" s="5">
        <v>114870</v>
      </c>
      <c r="E37" s="40">
        <f t="shared" si="14"/>
        <v>13.326368938800393</v>
      </c>
      <c r="F37" s="5">
        <v>103912</v>
      </c>
      <c r="G37" s="59">
        <f t="shared" si="6"/>
        <v>234090</v>
      </c>
      <c r="H37" s="55">
        <v>215352</v>
      </c>
      <c r="I37" s="20">
        <f t="shared" si="1"/>
        <v>8.701103309929792</v>
      </c>
      <c r="J37" s="46">
        <v>5</v>
      </c>
      <c r="K37" s="42">
        <v>481.95</v>
      </c>
      <c r="L37" s="5">
        <v>452.3</v>
      </c>
      <c r="M37" s="40">
        <f t="shared" si="4"/>
        <v>6.5553835949590855</v>
      </c>
      <c r="N37" s="42">
        <v>613.8</v>
      </c>
      <c r="O37" s="43">
        <f t="shared" si="7"/>
        <v>1095.75</v>
      </c>
      <c r="P37" s="40">
        <v>909.4</v>
      </c>
      <c r="Q37" s="20">
        <f t="shared" si="2"/>
        <v>20.491532878821197</v>
      </c>
      <c r="R37" s="46">
        <v>5</v>
      </c>
      <c r="S37" s="5">
        <v>1598</v>
      </c>
      <c r="T37" s="11">
        <v>1194</v>
      </c>
      <c r="U37" s="43">
        <f t="shared" si="5"/>
        <v>33.83584589614741</v>
      </c>
      <c r="V37" s="5">
        <v>3037</v>
      </c>
      <c r="W37" s="54">
        <f t="shared" si="15"/>
        <v>4635</v>
      </c>
      <c r="X37" s="55">
        <v>4217</v>
      </c>
      <c r="Y37" s="20">
        <f t="shared" si="3"/>
        <v>9.91225990040312</v>
      </c>
    </row>
    <row r="38" spans="1:25" s="2" customFormat="1" ht="18" customHeight="1">
      <c r="A38" s="38" t="s">
        <v>29</v>
      </c>
      <c r="B38" s="9">
        <v>5</v>
      </c>
      <c r="C38" s="12">
        <v>107471</v>
      </c>
      <c r="D38" s="12">
        <v>88119</v>
      </c>
      <c r="E38" s="20">
        <f>(C38/D38-1)*100</f>
        <v>21.961211543480985</v>
      </c>
      <c r="F38" s="12">
        <v>86554</v>
      </c>
      <c r="G38" s="59">
        <f>C38+F38</f>
        <v>194025</v>
      </c>
      <c r="H38" s="54">
        <v>175001</v>
      </c>
      <c r="I38" s="20">
        <f>(G38/H38-1)*100</f>
        <v>10.870795024028435</v>
      </c>
      <c r="J38" s="10">
        <v>3</v>
      </c>
      <c r="K38" s="22">
        <v>725.281</v>
      </c>
      <c r="L38" s="12">
        <v>1385.5</v>
      </c>
      <c r="M38" s="20">
        <f>(K38/L38-1)*100</f>
        <v>-47.652038975099245</v>
      </c>
      <c r="N38" s="22">
        <v>3425.1</v>
      </c>
      <c r="O38" s="43">
        <f>K38+N38</f>
        <v>4150.380999999999</v>
      </c>
      <c r="P38" s="20">
        <v>3999.8</v>
      </c>
      <c r="Q38" s="20">
        <f>(O38/P38-1)*100</f>
        <v>3.764713235661765</v>
      </c>
      <c r="R38" s="10">
        <v>6</v>
      </c>
      <c r="S38" s="12">
        <v>1137</v>
      </c>
      <c r="T38" s="11">
        <v>1673</v>
      </c>
      <c r="U38" s="19">
        <f>(S38/T38-1)*100</f>
        <v>-32.03825463239689</v>
      </c>
      <c r="V38" s="12">
        <v>1902</v>
      </c>
      <c r="W38" s="54">
        <f>S38+V38</f>
        <v>3039</v>
      </c>
      <c r="X38" s="54">
        <v>3148</v>
      </c>
      <c r="Y38" s="20">
        <f>(W38/X38-1)*100</f>
        <v>-3.462515883100381</v>
      </c>
    </row>
    <row r="39" spans="1:25" s="47" customFormat="1" ht="18" customHeight="1">
      <c r="A39" s="37" t="s">
        <v>33</v>
      </c>
      <c r="B39" s="45">
        <v>6</v>
      </c>
      <c r="C39" s="5">
        <v>89433</v>
      </c>
      <c r="D39" s="11">
        <v>62493</v>
      </c>
      <c r="E39" s="40">
        <f>(C39/D39-1)*100</f>
        <v>43.108828188757144</v>
      </c>
      <c r="F39" s="5">
        <v>83884</v>
      </c>
      <c r="G39" s="59">
        <f>C39+F39</f>
        <v>173317</v>
      </c>
      <c r="H39" s="55">
        <v>124847</v>
      </c>
      <c r="I39" s="20">
        <f>(G39/H39-1)*100</f>
        <v>38.82351998846589</v>
      </c>
      <c r="J39" s="46">
        <v>6</v>
      </c>
      <c r="K39" s="42">
        <v>392.781</v>
      </c>
      <c r="L39" s="5">
        <v>453.4</v>
      </c>
      <c r="M39" s="40">
        <f>(K39/L39-1)*100</f>
        <v>-13.369872077635636</v>
      </c>
      <c r="N39" s="42">
        <v>625.9</v>
      </c>
      <c r="O39" s="43">
        <f>K39+N39</f>
        <v>1018.681</v>
      </c>
      <c r="P39" s="40">
        <v>1078.1</v>
      </c>
      <c r="Q39" s="20">
        <f>(O39/P39-1)*100</f>
        <v>-5.511455338094784</v>
      </c>
      <c r="R39" s="46">
        <v>3</v>
      </c>
      <c r="S39" s="5">
        <v>2330</v>
      </c>
      <c r="T39" s="11">
        <v>611</v>
      </c>
      <c r="U39" s="43">
        <f>(S39/T39-1)*100</f>
        <v>281.342062193126</v>
      </c>
      <c r="V39" s="5">
        <v>2022</v>
      </c>
      <c r="W39" s="54">
        <f>S39+V39</f>
        <v>4352</v>
      </c>
      <c r="X39" s="55">
        <v>4316</v>
      </c>
      <c r="Y39" s="20">
        <f>(W39/X39-1)*100</f>
        <v>0.8341056533827551</v>
      </c>
    </row>
    <row r="40" spans="1:25" s="47" customFormat="1" ht="18" customHeight="1">
      <c r="A40" s="37" t="s">
        <v>30</v>
      </c>
      <c r="B40" s="9">
        <v>7</v>
      </c>
      <c r="C40" s="5">
        <v>87671</v>
      </c>
      <c r="D40" s="11">
        <v>47347</v>
      </c>
      <c r="E40" s="40">
        <f>(C40/D40-1)*100</f>
        <v>85.16695883582909</v>
      </c>
      <c r="F40" s="5">
        <v>86761</v>
      </c>
      <c r="G40" s="59">
        <f t="shared" si="6"/>
        <v>174432</v>
      </c>
      <c r="H40" s="55">
        <v>89422</v>
      </c>
      <c r="I40" s="20">
        <f t="shared" si="1"/>
        <v>95.0660911185167</v>
      </c>
      <c r="J40" s="46">
        <v>8</v>
      </c>
      <c r="K40" s="42">
        <v>214.118</v>
      </c>
      <c r="L40" s="5">
        <v>119.8</v>
      </c>
      <c r="M40" s="40">
        <f>(K40/L40-1)*100</f>
        <v>78.72954924874792</v>
      </c>
      <c r="N40" s="42">
        <v>404.1</v>
      </c>
      <c r="O40" s="43">
        <f t="shared" si="7"/>
        <v>618.2180000000001</v>
      </c>
      <c r="P40" s="40">
        <v>254.8</v>
      </c>
      <c r="Q40" s="20">
        <f t="shared" si="2"/>
        <v>142.62872841444275</v>
      </c>
      <c r="R40" s="46">
        <v>7</v>
      </c>
      <c r="S40" s="5">
        <v>912</v>
      </c>
      <c r="T40" s="11">
        <v>490</v>
      </c>
      <c r="U40" s="43">
        <f>(S40/T40-1)*100</f>
        <v>86.12244897959182</v>
      </c>
      <c r="V40" s="5">
        <v>958</v>
      </c>
      <c r="W40" s="54">
        <f t="shared" si="15"/>
        <v>1870</v>
      </c>
      <c r="X40" s="55">
        <v>960</v>
      </c>
      <c r="Y40" s="20">
        <f t="shared" si="3"/>
        <v>94.79166666666667</v>
      </c>
    </row>
    <row r="41" spans="1:25" s="2" customFormat="1" ht="18" customHeight="1">
      <c r="A41" s="38" t="s">
        <v>31</v>
      </c>
      <c r="B41" s="45">
        <v>8</v>
      </c>
      <c r="C41" s="12">
        <v>65898</v>
      </c>
      <c r="D41" s="11">
        <v>61069</v>
      </c>
      <c r="E41" s="20">
        <f t="shared" si="14"/>
        <v>7.907448951186358</v>
      </c>
      <c r="F41" s="12">
        <v>54881</v>
      </c>
      <c r="G41" s="59">
        <f t="shared" si="6"/>
        <v>120779</v>
      </c>
      <c r="H41" s="54">
        <v>118319</v>
      </c>
      <c r="I41" s="20">
        <f t="shared" si="1"/>
        <v>2.0791250771220238</v>
      </c>
      <c r="J41" s="10">
        <v>9</v>
      </c>
      <c r="K41" s="22">
        <v>63.6</v>
      </c>
      <c r="L41" s="12">
        <v>115.7</v>
      </c>
      <c r="M41" s="20">
        <f t="shared" si="4"/>
        <v>-45.030250648228176</v>
      </c>
      <c r="N41" s="22">
        <v>119.6</v>
      </c>
      <c r="O41" s="43">
        <f t="shared" si="7"/>
        <v>183.2</v>
      </c>
      <c r="P41" s="20">
        <v>236.1</v>
      </c>
      <c r="Q41" s="20">
        <f t="shared" si="2"/>
        <v>-22.405760271071586</v>
      </c>
      <c r="R41" s="10">
        <v>8</v>
      </c>
      <c r="S41" s="12">
        <v>692</v>
      </c>
      <c r="T41" s="11">
        <v>678</v>
      </c>
      <c r="U41" s="19">
        <f t="shared" si="5"/>
        <v>2.0648967551622377</v>
      </c>
      <c r="V41" s="12">
        <v>640</v>
      </c>
      <c r="W41" s="54">
        <f t="shared" si="15"/>
        <v>1332</v>
      </c>
      <c r="X41" s="54">
        <v>1382</v>
      </c>
      <c r="Y41" s="20">
        <f t="shared" si="3"/>
        <v>-3.61794500723589</v>
      </c>
    </row>
    <row r="42" spans="1:25" s="2" customFormat="1" ht="18" customHeight="1">
      <c r="A42" s="38" t="s">
        <v>32</v>
      </c>
      <c r="B42" s="9">
        <v>9</v>
      </c>
      <c r="C42" s="12">
        <v>46890</v>
      </c>
      <c r="D42" s="11">
        <v>37314</v>
      </c>
      <c r="E42" s="20">
        <f t="shared" si="14"/>
        <v>25.663289917993247</v>
      </c>
      <c r="F42" s="12">
        <v>46852</v>
      </c>
      <c r="G42" s="59">
        <f t="shared" si="6"/>
        <v>93742</v>
      </c>
      <c r="H42" s="54">
        <v>72910</v>
      </c>
      <c r="I42" s="20">
        <f t="shared" si="1"/>
        <v>28.572212316554648</v>
      </c>
      <c r="J42" s="10">
        <v>7</v>
      </c>
      <c r="K42" s="22">
        <v>256.886</v>
      </c>
      <c r="L42" s="12">
        <v>322.3</v>
      </c>
      <c r="M42" s="20">
        <f t="shared" si="4"/>
        <v>-20.295997517840515</v>
      </c>
      <c r="N42" s="22">
        <v>305.7</v>
      </c>
      <c r="O42" s="43">
        <f t="shared" si="7"/>
        <v>562.586</v>
      </c>
      <c r="P42" s="20">
        <v>657</v>
      </c>
      <c r="Q42" s="20">
        <f t="shared" si="2"/>
        <v>-14.370471841704713</v>
      </c>
      <c r="R42" s="10">
        <v>9</v>
      </c>
      <c r="S42" s="12">
        <v>603</v>
      </c>
      <c r="T42" s="11">
        <v>695</v>
      </c>
      <c r="U42" s="19">
        <f t="shared" si="5"/>
        <v>-13.237410071942445</v>
      </c>
      <c r="V42" s="12">
        <v>506</v>
      </c>
      <c r="W42" s="54">
        <f t="shared" si="15"/>
        <v>1109</v>
      </c>
      <c r="X42" s="54">
        <v>1461</v>
      </c>
      <c r="Y42" s="20">
        <f t="shared" si="3"/>
        <v>-24.093086926762496</v>
      </c>
    </row>
    <row r="43" spans="1:25" ht="18" customHeight="1">
      <c r="A43" s="6" t="s">
        <v>53</v>
      </c>
      <c r="B43" s="29"/>
      <c r="C43" s="16">
        <f>SUM(C44:C49)</f>
        <v>917538</v>
      </c>
      <c r="D43" s="16">
        <f>SUM(D44:D49)</f>
        <v>873835</v>
      </c>
      <c r="E43" s="24">
        <f aca="true" t="shared" si="16" ref="E43:E55">(C43/D43-1)*100</f>
        <v>5.001287428404666</v>
      </c>
      <c r="F43" s="16">
        <f>SUM(F44:F49)</f>
        <v>797438</v>
      </c>
      <c r="G43" s="60">
        <f>SUM(G44:G49)</f>
        <v>1714976</v>
      </c>
      <c r="H43" s="16">
        <f>SUM(H44:H49)</f>
        <v>1622091</v>
      </c>
      <c r="I43" s="14">
        <f t="shared" si="1"/>
        <v>5.726250870019012</v>
      </c>
      <c r="J43" s="25"/>
      <c r="K43" s="14">
        <f>SUM(K44:K49)</f>
        <v>3243.149999999999</v>
      </c>
      <c r="L43" s="16">
        <f>SUM(L44:L49)</f>
        <v>3959.2999999999997</v>
      </c>
      <c r="M43" s="14">
        <f t="shared" si="4"/>
        <v>-18.087793296794906</v>
      </c>
      <c r="N43" s="16">
        <f>SUM(N44:N49)</f>
        <v>6217.5</v>
      </c>
      <c r="O43" s="14">
        <f>SUM(O44:O49)</f>
        <v>9460.65</v>
      </c>
      <c r="P43" s="16">
        <f>SUM(P44:P49)</f>
        <v>9009.8</v>
      </c>
      <c r="Q43" s="14">
        <f t="shared" si="2"/>
        <v>5.003995649182014</v>
      </c>
      <c r="R43" s="25"/>
      <c r="S43" s="16">
        <f>SUM(S44:S49)</f>
        <v>8290</v>
      </c>
      <c r="T43" s="16">
        <f>SUM(T44:T49)</f>
        <v>8284</v>
      </c>
      <c r="U43" s="24">
        <f t="shared" si="5"/>
        <v>0.07242877836792783</v>
      </c>
      <c r="V43" s="16">
        <f>SUM(V44:V49)</f>
        <v>7611</v>
      </c>
      <c r="W43" s="16">
        <f>SUM(W44:W49)</f>
        <v>15901</v>
      </c>
      <c r="X43" s="16">
        <f>SUM(X44:X49)</f>
        <v>16059</v>
      </c>
      <c r="Y43" s="14">
        <f t="shared" si="3"/>
        <v>-0.9838719721028677</v>
      </c>
    </row>
    <row r="44" spans="1:25" ht="18" customHeight="1">
      <c r="A44" s="30" t="s">
        <v>14</v>
      </c>
      <c r="B44" s="31">
        <v>1</v>
      </c>
      <c r="C44" s="12">
        <v>710037</v>
      </c>
      <c r="D44" s="12">
        <v>687470</v>
      </c>
      <c r="E44" s="20">
        <f t="shared" si="16"/>
        <v>3.2826159686968115</v>
      </c>
      <c r="F44" s="12">
        <v>601875</v>
      </c>
      <c r="G44" s="59">
        <f t="shared" si="6"/>
        <v>1311912</v>
      </c>
      <c r="H44" s="56">
        <v>1268969</v>
      </c>
      <c r="I44" s="20">
        <f t="shared" si="1"/>
        <v>3.3840858208514124</v>
      </c>
      <c r="J44" s="21">
        <v>1</v>
      </c>
      <c r="K44" s="22">
        <v>2609.9429999999993</v>
      </c>
      <c r="L44" s="12">
        <v>3227.1</v>
      </c>
      <c r="M44" s="20">
        <f t="shared" si="4"/>
        <v>-19.124198196523214</v>
      </c>
      <c r="N44" s="22">
        <v>5083.1</v>
      </c>
      <c r="O44" s="43">
        <f t="shared" si="7"/>
        <v>7693.043</v>
      </c>
      <c r="P44" s="20">
        <v>7328.8</v>
      </c>
      <c r="Q44" s="20">
        <f t="shared" si="2"/>
        <v>4.970022377469707</v>
      </c>
      <c r="R44" s="21">
        <v>1</v>
      </c>
      <c r="S44" s="12">
        <v>5997</v>
      </c>
      <c r="T44" s="11">
        <v>6316</v>
      </c>
      <c r="U44" s="19">
        <f t="shared" si="5"/>
        <v>-5.050664977834074</v>
      </c>
      <c r="V44" s="12">
        <v>5475</v>
      </c>
      <c r="W44" s="54">
        <f aca="true" t="shared" si="17" ref="W44:W49">S44+V44</f>
        <v>11472</v>
      </c>
      <c r="X44" s="56">
        <v>12167</v>
      </c>
      <c r="Y44" s="20">
        <f t="shared" si="3"/>
        <v>-5.712172269252902</v>
      </c>
    </row>
    <row r="45" spans="1:25" ht="18" customHeight="1">
      <c r="A45" s="30" t="s">
        <v>15</v>
      </c>
      <c r="B45" s="31">
        <v>2</v>
      </c>
      <c r="C45" s="12">
        <v>92032</v>
      </c>
      <c r="D45" s="12">
        <v>70179</v>
      </c>
      <c r="E45" s="20">
        <f t="shared" si="16"/>
        <v>31.138944698556557</v>
      </c>
      <c r="F45" s="12">
        <v>86804</v>
      </c>
      <c r="G45" s="59">
        <f t="shared" si="6"/>
        <v>178836</v>
      </c>
      <c r="H45" s="56">
        <v>129660</v>
      </c>
      <c r="I45" s="20">
        <f t="shared" si="1"/>
        <v>37.92688570106433</v>
      </c>
      <c r="J45" s="21">
        <v>2</v>
      </c>
      <c r="K45" s="22">
        <v>326.265</v>
      </c>
      <c r="L45" s="12">
        <v>343.1</v>
      </c>
      <c r="M45" s="20">
        <f t="shared" si="4"/>
        <v>-4.906732730982233</v>
      </c>
      <c r="N45" s="22">
        <v>699.7</v>
      </c>
      <c r="O45" s="43">
        <f t="shared" si="7"/>
        <v>1025.9650000000001</v>
      </c>
      <c r="P45" s="20">
        <v>745.9</v>
      </c>
      <c r="Q45" s="20">
        <f t="shared" si="2"/>
        <v>37.54725834562276</v>
      </c>
      <c r="R45" s="21">
        <v>2</v>
      </c>
      <c r="S45" s="12">
        <v>1117</v>
      </c>
      <c r="T45" s="11">
        <v>694</v>
      </c>
      <c r="U45" s="19">
        <f t="shared" si="5"/>
        <v>60.951008645533136</v>
      </c>
      <c r="V45" s="12">
        <v>938</v>
      </c>
      <c r="W45" s="54">
        <f t="shared" si="17"/>
        <v>2055</v>
      </c>
      <c r="X45" s="56">
        <v>1366</v>
      </c>
      <c r="Y45" s="20">
        <f t="shared" si="3"/>
        <v>50.43923865300146</v>
      </c>
    </row>
    <row r="46" spans="1:25" s="44" customFormat="1" ht="18" customHeight="1">
      <c r="A46" s="36" t="s">
        <v>16</v>
      </c>
      <c r="B46" s="31">
        <v>3</v>
      </c>
      <c r="C46" s="5">
        <v>42096</v>
      </c>
      <c r="D46" s="5">
        <v>43084</v>
      </c>
      <c r="E46" s="40">
        <f t="shared" si="16"/>
        <v>-2.293194689443878</v>
      </c>
      <c r="F46" s="5">
        <v>37317</v>
      </c>
      <c r="G46" s="59">
        <f>C46+F46</f>
        <v>79413</v>
      </c>
      <c r="H46" s="57">
        <v>80378</v>
      </c>
      <c r="I46" s="20">
        <f>(G46/H46-1)*100</f>
        <v>-1.2005772723879704</v>
      </c>
      <c r="J46" s="41">
        <v>3</v>
      </c>
      <c r="K46" s="42">
        <v>215.014</v>
      </c>
      <c r="L46" s="5">
        <v>225.1</v>
      </c>
      <c r="M46" s="40">
        <f>(K46/L46-1)*100</f>
        <v>-4.480675255442024</v>
      </c>
      <c r="N46" s="42">
        <v>245.2</v>
      </c>
      <c r="O46" s="43">
        <f>K46+N46</f>
        <v>460.214</v>
      </c>
      <c r="P46" s="40">
        <v>503.2</v>
      </c>
      <c r="Q46" s="20">
        <f>(O46/P46-1)*100</f>
        <v>-8.542527821939583</v>
      </c>
      <c r="R46" s="41">
        <v>3</v>
      </c>
      <c r="S46" s="5">
        <v>482</v>
      </c>
      <c r="T46" s="11">
        <v>492</v>
      </c>
      <c r="U46" s="43">
        <f>(S46/T46-1)*100</f>
        <v>-2.0325203252032575</v>
      </c>
      <c r="V46" s="5">
        <v>472</v>
      </c>
      <c r="W46" s="54">
        <f>S46+V46</f>
        <v>954</v>
      </c>
      <c r="X46" s="57">
        <v>930</v>
      </c>
      <c r="Y46" s="20">
        <f>(W46/X46-1)*100</f>
        <v>2.580645161290329</v>
      </c>
    </row>
    <row r="47" spans="1:25" ht="18" customHeight="1">
      <c r="A47" s="30" t="s">
        <v>17</v>
      </c>
      <c r="B47" s="31">
        <v>4</v>
      </c>
      <c r="C47" s="12">
        <v>38527</v>
      </c>
      <c r="D47" s="12">
        <v>35874</v>
      </c>
      <c r="E47" s="20">
        <f t="shared" si="16"/>
        <v>7.395328092769127</v>
      </c>
      <c r="F47" s="12">
        <v>38259</v>
      </c>
      <c r="G47" s="59">
        <f t="shared" si="6"/>
        <v>76786</v>
      </c>
      <c r="H47" s="56">
        <v>71589</v>
      </c>
      <c r="I47" s="20">
        <f t="shared" si="1"/>
        <v>7.2594951738395475</v>
      </c>
      <c r="J47" s="21">
        <v>4</v>
      </c>
      <c r="K47" s="22">
        <v>79.54500000000002</v>
      </c>
      <c r="L47" s="12">
        <v>125.8</v>
      </c>
      <c r="M47" s="20">
        <f>(K47/L47-1)*100</f>
        <v>-36.76868044515101</v>
      </c>
      <c r="N47" s="22">
        <v>162.3</v>
      </c>
      <c r="O47" s="43">
        <f t="shared" si="7"/>
        <v>241.84500000000003</v>
      </c>
      <c r="P47" s="20">
        <v>320.6</v>
      </c>
      <c r="Q47" s="20">
        <f t="shared" si="2"/>
        <v>-24.56487835308796</v>
      </c>
      <c r="R47" s="21">
        <v>5</v>
      </c>
      <c r="S47" s="12">
        <v>306</v>
      </c>
      <c r="T47" s="11">
        <v>300</v>
      </c>
      <c r="U47" s="19">
        <f>(S47/T47-1)*100</f>
        <v>2.0000000000000018</v>
      </c>
      <c r="V47" s="12">
        <v>322</v>
      </c>
      <c r="W47" s="54">
        <f t="shared" si="17"/>
        <v>628</v>
      </c>
      <c r="X47" s="56">
        <v>642</v>
      </c>
      <c r="Y47" s="20">
        <f t="shared" si="3"/>
        <v>-2.180685358255452</v>
      </c>
    </row>
    <row r="48" spans="1:25" ht="18" customHeight="1">
      <c r="A48" s="30" t="s">
        <v>18</v>
      </c>
      <c r="B48" s="31">
        <v>5</v>
      </c>
      <c r="C48" s="12">
        <v>34846</v>
      </c>
      <c r="D48" s="12">
        <v>26216</v>
      </c>
      <c r="E48" s="20">
        <f t="shared" si="16"/>
        <v>32.91882819652121</v>
      </c>
      <c r="F48" s="12">
        <v>33183</v>
      </c>
      <c r="G48" s="59">
        <f t="shared" si="6"/>
        <v>68029</v>
      </c>
      <c r="H48" s="56">
        <v>51793</v>
      </c>
      <c r="I48" s="20">
        <f t="shared" si="1"/>
        <v>31.347865541675525</v>
      </c>
      <c r="J48" s="21">
        <v>5</v>
      </c>
      <c r="K48" s="22">
        <v>12.383000000000001</v>
      </c>
      <c r="L48" s="12">
        <v>7.2</v>
      </c>
      <c r="M48" s="20">
        <f t="shared" si="4"/>
        <v>71.98611111111113</v>
      </c>
      <c r="N48" s="22">
        <v>27.2</v>
      </c>
      <c r="O48" s="43">
        <f t="shared" si="7"/>
        <v>39.583</v>
      </c>
      <c r="P48" s="20">
        <v>31.8</v>
      </c>
      <c r="Q48" s="20">
        <f t="shared" si="2"/>
        <v>24.47484276729559</v>
      </c>
      <c r="R48" s="21">
        <v>4</v>
      </c>
      <c r="S48" s="12">
        <v>388</v>
      </c>
      <c r="T48" s="11">
        <v>316</v>
      </c>
      <c r="U48" s="19">
        <f t="shared" si="5"/>
        <v>22.78481012658229</v>
      </c>
      <c r="V48" s="12">
        <v>404</v>
      </c>
      <c r="W48" s="54">
        <f t="shared" si="17"/>
        <v>792</v>
      </c>
      <c r="X48" s="56">
        <v>634</v>
      </c>
      <c r="Y48" s="20">
        <f t="shared" si="3"/>
        <v>24.9211356466877</v>
      </c>
    </row>
    <row r="49" spans="1:25" ht="18" customHeight="1">
      <c r="A49" s="30" t="s">
        <v>19</v>
      </c>
      <c r="B49" s="31">
        <v>6</v>
      </c>
      <c r="C49" s="12">
        <v>0</v>
      </c>
      <c r="D49" s="12">
        <v>11012</v>
      </c>
      <c r="E49" s="20">
        <f t="shared" si="16"/>
        <v>-100</v>
      </c>
      <c r="F49" s="12">
        <v>0</v>
      </c>
      <c r="G49" s="59">
        <f t="shared" si="6"/>
        <v>0</v>
      </c>
      <c r="H49" s="58">
        <v>19702</v>
      </c>
      <c r="I49" s="20">
        <f t="shared" si="1"/>
        <v>-100</v>
      </c>
      <c r="J49" s="21">
        <v>6</v>
      </c>
      <c r="K49" s="22">
        <v>0</v>
      </c>
      <c r="L49" s="12">
        <v>31</v>
      </c>
      <c r="M49" s="20">
        <f t="shared" si="4"/>
        <v>-100</v>
      </c>
      <c r="N49" s="22">
        <v>0</v>
      </c>
      <c r="O49" s="43">
        <f t="shared" si="7"/>
        <v>0</v>
      </c>
      <c r="P49" s="21">
        <v>79.5</v>
      </c>
      <c r="Q49" s="20">
        <f t="shared" si="2"/>
        <v>-100</v>
      </c>
      <c r="R49" s="21">
        <v>6</v>
      </c>
      <c r="S49" s="12">
        <v>0</v>
      </c>
      <c r="T49" s="11">
        <v>166</v>
      </c>
      <c r="U49" s="19">
        <f t="shared" si="5"/>
        <v>-100</v>
      </c>
      <c r="V49" s="12">
        <v>0</v>
      </c>
      <c r="W49" s="54">
        <f t="shared" si="17"/>
        <v>0</v>
      </c>
      <c r="X49" s="58">
        <v>320</v>
      </c>
      <c r="Y49" s="20">
        <f t="shared" si="3"/>
        <v>-100</v>
      </c>
    </row>
    <row r="50" spans="1:25" ht="18" customHeight="1">
      <c r="A50" s="6" t="s">
        <v>54</v>
      </c>
      <c r="B50" s="29"/>
      <c r="C50" s="16">
        <f>SUM(C51:C55)</f>
        <v>753976</v>
      </c>
      <c r="D50" s="16">
        <f>SUM(D51:D55)</f>
        <v>662816</v>
      </c>
      <c r="E50" s="24">
        <f t="shared" si="16"/>
        <v>13.753439868681493</v>
      </c>
      <c r="F50" s="16">
        <f>SUM(F51:F55)</f>
        <v>669335</v>
      </c>
      <c r="G50" s="60">
        <f>SUM(G51:G55)</f>
        <v>1423311</v>
      </c>
      <c r="H50" s="16">
        <f>SUM(H51:H55)</f>
        <v>1203083</v>
      </c>
      <c r="I50" s="14">
        <f t="shared" si="1"/>
        <v>18.305303956584872</v>
      </c>
      <c r="J50" s="25"/>
      <c r="K50" s="18">
        <f>SUM(K51:K55)</f>
        <v>3696.8440000000005</v>
      </c>
      <c r="L50" s="14">
        <f>SUM(L51:L55)</f>
        <v>4354</v>
      </c>
      <c r="M50" s="14">
        <f t="shared" si="4"/>
        <v>-15.093155718879181</v>
      </c>
      <c r="N50" s="18">
        <f>SUM(N51:N55)</f>
        <v>5916.999999999999</v>
      </c>
      <c r="O50" s="18">
        <f>SUM(O51:O55)</f>
        <v>9613.844</v>
      </c>
      <c r="P50" s="18">
        <f>SUM(P51:P55)</f>
        <v>9242.6</v>
      </c>
      <c r="Q50" s="14">
        <f t="shared" si="2"/>
        <v>4.0166619782312285</v>
      </c>
      <c r="R50" s="25"/>
      <c r="S50" s="16">
        <f>SUM(S51:S55)</f>
        <v>6968</v>
      </c>
      <c r="T50" s="16">
        <f>SUM(T51:T55)</f>
        <v>5804</v>
      </c>
      <c r="U50" s="24">
        <f t="shared" si="5"/>
        <v>20.0551343900758</v>
      </c>
      <c r="V50" s="16">
        <f>SUM(V51:V55)</f>
        <v>6693</v>
      </c>
      <c r="W50" s="16">
        <f>SUM(W51:W55)</f>
        <v>13661</v>
      </c>
      <c r="X50" s="16">
        <f>SUM(X51:X55)</f>
        <v>10923</v>
      </c>
      <c r="Y50" s="14">
        <f t="shared" si="3"/>
        <v>25.066373706857092</v>
      </c>
    </row>
    <row r="51" spans="1:25" ht="18" customHeight="1">
      <c r="A51" s="30" t="s">
        <v>34</v>
      </c>
      <c r="B51" s="31">
        <v>1</v>
      </c>
      <c r="C51" s="12">
        <v>621100</v>
      </c>
      <c r="D51" s="11">
        <v>556153</v>
      </c>
      <c r="E51" s="20">
        <f t="shared" si="16"/>
        <v>11.677901584635887</v>
      </c>
      <c r="F51" s="12">
        <v>550357</v>
      </c>
      <c r="G51" s="59">
        <f t="shared" si="6"/>
        <v>1171457</v>
      </c>
      <c r="H51" s="54">
        <v>1017086</v>
      </c>
      <c r="I51" s="20">
        <f t="shared" si="1"/>
        <v>15.177772577736782</v>
      </c>
      <c r="J51" s="21">
        <v>1</v>
      </c>
      <c r="K51" s="22">
        <v>3473.4990000000003</v>
      </c>
      <c r="L51" s="12">
        <v>4091.3</v>
      </c>
      <c r="M51" s="20">
        <f>(K51/L51-1)*100</f>
        <v>-15.10035929900031</v>
      </c>
      <c r="N51" s="22">
        <v>5587.4</v>
      </c>
      <c r="O51" s="43">
        <f t="shared" si="7"/>
        <v>9060.899</v>
      </c>
      <c r="P51" s="20">
        <v>8758.4</v>
      </c>
      <c r="Q51" s="20">
        <f t="shared" si="2"/>
        <v>3.4538157654365964</v>
      </c>
      <c r="R51" s="21">
        <v>1</v>
      </c>
      <c r="S51" s="12">
        <v>5285</v>
      </c>
      <c r="T51" s="11">
        <v>4619</v>
      </c>
      <c r="U51" s="19">
        <f t="shared" si="5"/>
        <v>14.4187053474778</v>
      </c>
      <c r="V51" s="12">
        <v>5045</v>
      </c>
      <c r="W51" s="54">
        <f>S51+V51</f>
        <v>10330</v>
      </c>
      <c r="X51" s="54">
        <v>8717</v>
      </c>
      <c r="Y51" s="20">
        <f t="shared" si="3"/>
        <v>18.504072502007563</v>
      </c>
    </row>
    <row r="52" spans="1:25" ht="18" customHeight="1">
      <c r="A52" s="30" t="s">
        <v>35</v>
      </c>
      <c r="B52" s="31">
        <v>2</v>
      </c>
      <c r="C52" s="12">
        <v>42177</v>
      </c>
      <c r="D52" s="11">
        <v>41599</v>
      </c>
      <c r="E52" s="20">
        <f t="shared" si="16"/>
        <v>1.389456477319162</v>
      </c>
      <c r="F52" s="12">
        <v>37297</v>
      </c>
      <c r="G52" s="59">
        <f>C52+F52</f>
        <v>79474</v>
      </c>
      <c r="H52" s="54">
        <v>76185</v>
      </c>
      <c r="I52" s="20">
        <f>(G52/H52-1)*100</f>
        <v>4.317122793200756</v>
      </c>
      <c r="J52" s="21">
        <v>2</v>
      </c>
      <c r="K52" s="22">
        <v>102.42599999999999</v>
      </c>
      <c r="L52" s="12">
        <v>142.8</v>
      </c>
      <c r="M52" s="20">
        <f>(K52/L52-1)*100</f>
        <v>-28.27310924369749</v>
      </c>
      <c r="N52" s="22">
        <v>149.2</v>
      </c>
      <c r="O52" s="43">
        <f>K52+N52</f>
        <v>251.62599999999998</v>
      </c>
      <c r="P52" s="20">
        <v>327.9</v>
      </c>
      <c r="Q52" s="20">
        <f>(O52/P52-1)*100</f>
        <v>-23.261360170783774</v>
      </c>
      <c r="R52" s="21">
        <v>3</v>
      </c>
      <c r="S52" s="21">
        <v>486</v>
      </c>
      <c r="T52" s="11">
        <v>450</v>
      </c>
      <c r="U52" s="19">
        <f>(S52/T52-1)*100</f>
        <v>8.000000000000007</v>
      </c>
      <c r="V52" s="21">
        <v>488</v>
      </c>
      <c r="W52" s="54">
        <f>S52+V52</f>
        <v>974</v>
      </c>
      <c r="X52" s="54">
        <v>896</v>
      </c>
      <c r="Y52" s="20">
        <f>(W52/X52-1)*100</f>
        <v>8.705357142857139</v>
      </c>
    </row>
    <row r="53" spans="1:25" ht="18" customHeight="1">
      <c r="A53" s="30" t="s">
        <v>36</v>
      </c>
      <c r="B53" s="31">
        <v>3</v>
      </c>
      <c r="C53" s="12">
        <v>41477</v>
      </c>
      <c r="D53" s="11">
        <v>33661</v>
      </c>
      <c r="E53" s="20">
        <f t="shared" si="16"/>
        <v>23.219749858887127</v>
      </c>
      <c r="F53" s="12">
        <v>38767</v>
      </c>
      <c r="G53" s="59">
        <f t="shared" si="6"/>
        <v>80244</v>
      </c>
      <c r="H53" s="54">
        <v>61792</v>
      </c>
      <c r="I53" s="20">
        <f t="shared" si="1"/>
        <v>29.861470740548945</v>
      </c>
      <c r="J53" s="21">
        <v>3</v>
      </c>
      <c r="K53" s="22">
        <v>68.61699999999999</v>
      </c>
      <c r="L53" s="12">
        <v>88.2</v>
      </c>
      <c r="M53" s="20">
        <f>(K53/L53-1)*100</f>
        <v>-22.202947845805</v>
      </c>
      <c r="N53" s="22">
        <v>43</v>
      </c>
      <c r="O53" s="43">
        <f t="shared" si="7"/>
        <v>111.61699999999999</v>
      </c>
      <c r="P53" s="20">
        <v>124.6</v>
      </c>
      <c r="Q53" s="20">
        <f t="shared" si="2"/>
        <v>-10.41974317817015</v>
      </c>
      <c r="R53" s="21">
        <v>2</v>
      </c>
      <c r="S53" s="21">
        <v>617</v>
      </c>
      <c r="T53" s="11">
        <v>353</v>
      </c>
      <c r="U53" s="19">
        <f>(S53/T53-1)*100</f>
        <v>74.78753541076489</v>
      </c>
      <c r="V53" s="21">
        <v>554</v>
      </c>
      <c r="W53" s="54">
        <f>S53+V53</f>
        <v>1171</v>
      </c>
      <c r="X53" s="54">
        <v>700</v>
      </c>
      <c r="Y53" s="20">
        <f t="shared" si="3"/>
        <v>67.28571428571428</v>
      </c>
    </row>
    <row r="54" spans="1:25" s="44" customFormat="1" ht="18" customHeight="1">
      <c r="A54" s="36" t="s">
        <v>38</v>
      </c>
      <c r="B54" s="39">
        <v>4</v>
      </c>
      <c r="C54" s="5">
        <v>27131</v>
      </c>
      <c r="D54" s="11">
        <v>13315</v>
      </c>
      <c r="E54" s="40">
        <f t="shared" si="16"/>
        <v>103.76267367630491</v>
      </c>
      <c r="F54" s="5">
        <v>24503</v>
      </c>
      <c r="G54" s="59">
        <f t="shared" si="6"/>
        <v>51634</v>
      </c>
      <c r="H54" s="55">
        <v>13315</v>
      </c>
      <c r="I54" s="20">
        <f t="shared" si="1"/>
        <v>287.7882087870822</v>
      </c>
      <c r="J54" s="41">
        <v>4</v>
      </c>
      <c r="K54" s="42">
        <v>47.9</v>
      </c>
      <c r="L54" s="5">
        <v>31.7</v>
      </c>
      <c r="M54" s="20">
        <f>(K54/L54-1)*100</f>
        <v>51.104100946372235</v>
      </c>
      <c r="N54" s="42">
        <v>132.9</v>
      </c>
      <c r="O54" s="43">
        <f t="shared" si="7"/>
        <v>180.8</v>
      </c>
      <c r="P54" s="40">
        <v>31.7</v>
      </c>
      <c r="Q54" s="20">
        <f t="shared" si="2"/>
        <v>470.34700315457417</v>
      </c>
      <c r="R54" s="41">
        <v>4</v>
      </c>
      <c r="S54" s="41">
        <v>322</v>
      </c>
      <c r="T54" s="11">
        <v>152</v>
      </c>
      <c r="U54" s="43">
        <f t="shared" si="5"/>
        <v>111.84210526315788</v>
      </c>
      <c r="V54" s="41">
        <v>342</v>
      </c>
      <c r="W54" s="54">
        <f>S54+V54</f>
        <v>664</v>
      </c>
      <c r="X54" s="55">
        <v>152</v>
      </c>
      <c r="Y54" s="20">
        <f t="shared" si="3"/>
        <v>336.84210526315786</v>
      </c>
    </row>
    <row r="55" spans="1:25" ht="18" customHeight="1">
      <c r="A55" s="30" t="s">
        <v>37</v>
      </c>
      <c r="B55" s="31">
        <v>5</v>
      </c>
      <c r="C55" s="12">
        <v>22091</v>
      </c>
      <c r="D55" s="11">
        <v>18088</v>
      </c>
      <c r="E55" s="20">
        <f t="shared" si="16"/>
        <v>22.13069438301636</v>
      </c>
      <c r="F55" s="12">
        <v>18411</v>
      </c>
      <c r="G55" s="59">
        <f t="shared" si="6"/>
        <v>40502</v>
      </c>
      <c r="H55" s="54">
        <v>34705</v>
      </c>
      <c r="I55" s="20">
        <f t="shared" si="1"/>
        <v>16.70364500792394</v>
      </c>
      <c r="J55" s="21">
        <v>5</v>
      </c>
      <c r="K55" s="22">
        <v>4.401999999999999</v>
      </c>
      <c r="L55" s="12">
        <v>0</v>
      </c>
      <c r="M55" s="20"/>
      <c r="N55" s="22">
        <v>4.5</v>
      </c>
      <c r="O55" s="43">
        <f t="shared" si="7"/>
        <v>8.902</v>
      </c>
      <c r="P55" s="20">
        <v>0</v>
      </c>
      <c r="Q55" s="20"/>
      <c r="R55" s="21">
        <v>5</v>
      </c>
      <c r="S55" s="21">
        <v>258</v>
      </c>
      <c r="T55" s="11">
        <v>230</v>
      </c>
      <c r="U55" s="19">
        <f t="shared" si="5"/>
        <v>12.173913043478258</v>
      </c>
      <c r="V55" s="21">
        <v>264</v>
      </c>
      <c r="W55" s="54">
        <f>S55+V55</f>
        <v>522</v>
      </c>
      <c r="X55" s="54">
        <v>458</v>
      </c>
      <c r="Y55" s="20">
        <f t="shared" si="3"/>
        <v>13.973799126637566</v>
      </c>
    </row>
    <row r="56" spans="1:25" ht="1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51"/>
      <c r="W56" s="51"/>
      <c r="X56" s="51"/>
      <c r="Y56" s="51"/>
    </row>
  </sheetData>
  <sheetProtection/>
  <mergeCells count="30">
    <mergeCell ref="B2:I2"/>
    <mergeCell ref="N3:N4"/>
    <mergeCell ref="O3:O4"/>
    <mergeCell ref="I3:I4"/>
    <mergeCell ref="U3:U4"/>
    <mergeCell ref="L3:L4"/>
    <mergeCell ref="E3:E4"/>
    <mergeCell ref="S3:S4"/>
    <mergeCell ref="T3:T4"/>
    <mergeCell ref="J3:J4"/>
    <mergeCell ref="Y3:Y4"/>
    <mergeCell ref="A56:U56"/>
    <mergeCell ref="A3:A4"/>
    <mergeCell ref="B3:B4"/>
    <mergeCell ref="C3:C4"/>
    <mergeCell ref="D3:D4"/>
    <mergeCell ref="R3:R4"/>
    <mergeCell ref="F3:F4"/>
    <mergeCell ref="G3:G4"/>
    <mergeCell ref="H3:H4"/>
    <mergeCell ref="A1:Y1"/>
    <mergeCell ref="J2:Q2"/>
    <mergeCell ref="K3:K4"/>
    <mergeCell ref="M3:M4"/>
    <mergeCell ref="R2:Y2"/>
    <mergeCell ref="P3:P4"/>
    <mergeCell ref="Q3:Q4"/>
    <mergeCell ref="V3:V4"/>
    <mergeCell ref="W3:W4"/>
    <mergeCell ref="X3:X4"/>
  </mergeCells>
  <printOptions/>
  <pageMargins left="0.7874015748031497" right="0.5118110236220472" top="0.4330708661417323" bottom="0.35433070866141736" header="0.5118110236220472" footer="0.5118110236220472"/>
  <pageSetup horizontalDpi="600" verticalDpi="600" orientation="portrait" paperSize="9" scale="74" r:id="rId1"/>
  <ignoredErrors>
    <ignoredError sqref="C9:D9 C43:D43 L43 T9 S33 S43:T43 K6 K9" formulaRange="1"/>
    <ignoredError sqref="U5:U6 U9 E17 M17 U17 U43 U50 U33 U23" formula="1"/>
    <ignoredError sqref="E23 E9 E6 E33 E43 E50 M8:M9 M33 M5:M6 M43 M50 M23" evalError="1" formula="1"/>
    <ignoredError sqref="E7:E8 E24 E55 M7 M24 E44:E45 E48:E49 E34:E37 E41:E42 M40 M48:M49 M44:M45 M10:M13 E10:E13 E16 M16 M51 E51 M34:M37 M41:M4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skw309</dc:creator>
  <cp:keywords/>
  <dc:description/>
  <cp:lastModifiedBy>up</cp:lastModifiedBy>
  <cp:lastPrinted>2016-03-14T06:49:54Z</cp:lastPrinted>
  <dcterms:created xsi:type="dcterms:W3CDTF">2015-09-17T08:33:13Z</dcterms:created>
  <dcterms:modified xsi:type="dcterms:W3CDTF">2016-03-14T07:03:39Z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