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8" windowHeight="998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'Sheet1'!$A$1:$Y$57</definedName>
  </definedNames>
  <calcPr fullCalcOnLoad="1"/>
</workbook>
</file>

<file path=xl/sharedStrings.xml><?xml version="1.0" encoding="utf-8"?>
<sst xmlns="http://schemas.openxmlformats.org/spreadsheetml/2006/main" count="81" uniqueCount="65">
  <si>
    <t>华东民航机场5月份业务量（分省排序）</t>
  </si>
  <si>
    <t>旅客吞吐量（人）</t>
  </si>
  <si>
    <t>货邮吞吐量（吨）</t>
  </si>
  <si>
    <t>起降架次（次）</t>
  </si>
  <si>
    <t>机场</t>
  </si>
  <si>
    <t>名次</t>
  </si>
  <si>
    <t>本期完成</t>
  </si>
  <si>
    <t>上年同期</t>
  </si>
  <si>
    <t>同比增长%</t>
  </si>
  <si>
    <t>1-4月</t>
  </si>
  <si>
    <t>本年累计</t>
  </si>
  <si>
    <t>上年累计</t>
  </si>
  <si>
    <t>累计同比%</t>
  </si>
  <si>
    <t>华东合计</t>
  </si>
  <si>
    <t>上海合计</t>
  </si>
  <si>
    <t>上海/浦东</t>
  </si>
  <si>
    <t>上海/虹桥</t>
  </si>
  <si>
    <t>浙江合计</t>
  </si>
  <si>
    <t>杭州/萧山</t>
  </si>
  <si>
    <t>温州/永强</t>
  </si>
  <si>
    <t>宁波/栎社</t>
  </si>
  <si>
    <t>义乌</t>
  </si>
  <si>
    <t>舟山/普陀山</t>
  </si>
  <si>
    <t>台州/路桥</t>
  </si>
  <si>
    <t>衢州</t>
  </si>
  <si>
    <t>福建合计</t>
  </si>
  <si>
    <t>厦门/高崎</t>
  </si>
  <si>
    <t>福州/长乐</t>
  </si>
  <si>
    <t>泉州/晋江</t>
  </si>
  <si>
    <t>武夷山</t>
  </si>
  <si>
    <t>连城/冠豸山</t>
  </si>
  <si>
    <t>三明/沙县</t>
  </si>
  <si>
    <t>山东合计</t>
  </si>
  <si>
    <t>青岛/流亭</t>
  </si>
  <si>
    <t>济南/遥墙</t>
  </si>
  <si>
    <t>烟台/莱山</t>
  </si>
  <si>
    <t>威海/大水泊</t>
  </si>
  <si>
    <t>临沂/沐埠岭</t>
  </si>
  <si>
    <t>济宁/曲阜</t>
  </si>
  <si>
    <t>潍坊</t>
  </si>
  <si>
    <t>日照</t>
  </si>
  <si>
    <t>东营</t>
  </si>
  <si>
    <t>江苏合计</t>
  </si>
  <si>
    <t>南京/禄口</t>
  </si>
  <si>
    <t>无锡/硕放</t>
  </si>
  <si>
    <t>常州/奔牛</t>
  </si>
  <si>
    <t>南通/兴东</t>
  </si>
  <si>
    <t>扬州泰州机场</t>
  </si>
  <si>
    <t>徐州/观音</t>
  </si>
  <si>
    <t>盐城/南洋</t>
  </si>
  <si>
    <t>淮安/涟水</t>
  </si>
  <si>
    <t>连云港/白塔埠</t>
  </si>
  <si>
    <t>江西合计</t>
  </si>
  <si>
    <t>南昌/昌北</t>
  </si>
  <si>
    <t>赣州/黄金</t>
  </si>
  <si>
    <t>井冈山</t>
  </si>
  <si>
    <t>宜春/明月山</t>
  </si>
  <si>
    <t>景德镇/罗家</t>
  </si>
  <si>
    <t>九江/庐山</t>
  </si>
  <si>
    <t>安徽合计</t>
  </si>
  <si>
    <t>合肥/新桥</t>
  </si>
  <si>
    <t>黄山/屯溪</t>
  </si>
  <si>
    <t>阜阳</t>
  </si>
  <si>
    <t>池州/九华山</t>
  </si>
  <si>
    <t>安庆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</si>
</sst>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0.0_);[Red]\(0.0\)"/>
  </numFmts>
  <fonts count="57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color indexed="63"/>
      <name val="Arial Unicode MS"/>
      <family val="0"/>
    </font>
    <font>
      <sz val="10"/>
      <color indexed="63"/>
      <name val="Tahoma"/>
      <family val="2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63"/>
      <name val="Tahoma"/>
      <family val="2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color indexed="63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right" vertical="center" wrapText="1"/>
    </xf>
    <xf numFmtId="176" fontId="9" fillId="0" borderId="11" xfId="0" applyNumberFormat="1" applyFont="1" applyBorder="1" applyAlignment="1">
      <alignment horizontal="right" vertical="center" wrapText="1"/>
    </xf>
    <xf numFmtId="0" fontId="54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9" fillId="0" borderId="11" xfId="0" applyNumberFormat="1" applyFont="1" applyBorder="1" applyAlignment="1">
      <alignment horizontal="right" vertical="center" wrapText="1"/>
    </xf>
    <xf numFmtId="0" fontId="5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 wrapText="1"/>
    </xf>
    <xf numFmtId="177" fontId="12" fillId="0" borderId="11" xfId="0" applyNumberFormat="1" applyFont="1" applyFill="1" applyBorder="1" applyAlignment="1">
      <alignment horizontal="right" vertical="center" wrapText="1"/>
    </xf>
    <xf numFmtId="0" fontId="12" fillId="0" borderId="16" xfId="0" applyNumberFormat="1" applyFont="1" applyFill="1" applyBorder="1" applyAlignment="1">
      <alignment horizontal="right" vertical="center" wrapText="1"/>
    </xf>
    <xf numFmtId="176" fontId="12" fillId="0" borderId="11" xfId="0" applyNumberFormat="1" applyFont="1" applyFill="1" applyBorder="1" applyAlignment="1">
      <alignment horizontal="right" vertical="center" wrapText="1"/>
    </xf>
    <xf numFmtId="0" fontId="12" fillId="0" borderId="11" xfId="0" applyNumberFormat="1" applyFont="1" applyFill="1" applyBorder="1" applyAlignment="1">
      <alignment horizontal="right" vertical="center" wrapText="1"/>
    </xf>
    <xf numFmtId="178" fontId="12" fillId="0" borderId="11" xfId="0" applyNumberFormat="1" applyFont="1" applyFill="1" applyBorder="1" applyAlignment="1">
      <alignment horizontal="right" vertical="center" wrapText="1"/>
    </xf>
    <xf numFmtId="0" fontId="5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176" fontId="12" fillId="0" borderId="11" xfId="0" applyNumberFormat="1" applyFont="1" applyBorder="1" applyAlignment="1">
      <alignment horizontal="right" vertical="center" wrapText="1"/>
    </xf>
    <xf numFmtId="0" fontId="12" fillId="0" borderId="11" xfId="0" applyNumberFormat="1" applyFont="1" applyBorder="1" applyAlignment="1">
      <alignment horizontal="right" vertical="center" wrapText="1"/>
    </xf>
    <xf numFmtId="177" fontId="12" fillId="0" borderId="11" xfId="0" applyNumberFormat="1" applyFont="1" applyBorder="1" applyAlignment="1">
      <alignment horizontal="right" vertical="center" wrapText="1"/>
    </xf>
    <xf numFmtId="0" fontId="54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center" wrapText="1"/>
    </xf>
    <xf numFmtId="178" fontId="9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176" fontId="8" fillId="0" borderId="11" xfId="0" applyNumberFormat="1" applyFont="1" applyBorder="1" applyAlignment="1">
      <alignment horizontal="right" vertical="center" wrapText="1"/>
    </xf>
    <xf numFmtId="0" fontId="56" fillId="0" borderId="11" xfId="0" applyFont="1" applyFill="1" applyBorder="1" applyAlignment="1">
      <alignment vertical="center"/>
    </xf>
    <xf numFmtId="176" fontId="13" fillId="0" borderId="11" xfId="0" applyNumberFormat="1" applyFont="1" applyBorder="1" applyAlignment="1">
      <alignment horizontal="right" vertical="center" wrapText="1"/>
    </xf>
    <xf numFmtId="177" fontId="13" fillId="0" borderId="11" xfId="0" applyNumberFormat="1" applyFont="1" applyBorder="1" applyAlignment="1">
      <alignment horizontal="right" vertical="center" wrapText="1"/>
    </xf>
    <xf numFmtId="176" fontId="13" fillId="0" borderId="11" xfId="0" applyNumberFormat="1" applyFont="1" applyFill="1" applyBorder="1" applyAlignment="1">
      <alignment horizontal="right" vertical="center" wrapText="1"/>
    </xf>
    <xf numFmtId="177" fontId="13" fillId="0" borderId="11" xfId="0" applyNumberFormat="1" applyFont="1" applyFill="1" applyBorder="1" applyAlignment="1">
      <alignment horizontal="right" vertical="center" wrapText="1"/>
    </xf>
    <xf numFmtId="177" fontId="12" fillId="0" borderId="17" xfId="0" applyNumberFormat="1" applyFont="1" applyFill="1" applyBorder="1" applyAlignment="1">
      <alignment horizontal="right" vertical="center" wrapText="1"/>
    </xf>
    <xf numFmtId="0" fontId="12" fillId="0" borderId="17" xfId="0" applyNumberFormat="1" applyFont="1" applyFill="1" applyBorder="1" applyAlignment="1">
      <alignment horizontal="right" vertical="center" wrapText="1"/>
    </xf>
    <xf numFmtId="0" fontId="14" fillId="0" borderId="11" xfId="0" applyFont="1" applyBorder="1" applyAlignment="1">
      <alignment vertical="center" wrapText="1"/>
    </xf>
    <xf numFmtId="177" fontId="9" fillId="0" borderId="11" xfId="0" applyNumberFormat="1" applyFont="1" applyBorder="1" applyAlignment="1">
      <alignment horizontal="right" vertical="center" wrapText="1"/>
    </xf>
    <xf numFmtId="0" fontId="56" fillId="0" borderId="11" xfId="0" applyFont="1" applyBorder="1" applyAlignment="1">
      <alignment vertical="center"/>
    </xf>
    <xf numFmtId="0" fontId="15" fillId="0" borderId="11" xfId="0" applyFont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 wrapText="1"/>
    </xf>
    <xf numFmtId="178" fontId="13" fillId="0" borderId="11" xfId="0" applyNumberFormat="1" applyFont="1" applyBorder="1" applyAlignment="1">
      <alignment horizontal="right" vertical="center" wrapText="1"/>
    </xf>
    <xf numFmtId="178" fontId="13" fillId="0" borderId="11" xfId="0" applyNumberFormat="1" applyFont="1" applyFill="1" applyBorder="1" applyAlignment="1">
      <alignment horizontal="right" vertical="center" wrapText="1"/>
    </xf>
    <xf numFmtId="178" fontId="12" fillId="0" borderId="11" xfId="0" applyNumberFormat="1" applyFont="1" applyBorder="1" applyAlignment="1">
      <alignment horizontal="right" vertical="center" wrapText="1"/>
    </xf>
    <xf numFmtId="0" fontId="55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 wrapText="1"/>
    </xf>
    <xf numFmtId="177" fontId="12" fillId="0" borderId="14" xfId="0" applyNumberFormat="1" applyFont="1" applyBorder="1" applyAlignment="1">
      <alignment horizontal="right" vertical="center" wrapText="1"/>
    </xf>
    <xf numFmtId="0" fontId="12" fillId="0" borderId="18" xfId="0" applyNumberFormat="1" applyFont="1" applyFill="1" applyBorder="1" applyAlignment="1">
      <alignment horizontal="right" vertical="center" wrapText="1"/>
    </xf>
    <xf numFmtId="176" fontId="13" fillId="0" borderId="14" xfId="0" applyNumberFormat="1" applyFont="1" applyBorder="1" applyAlignment="1">
      <alignment horizontal="right" vertical="center" wrapText="1"/>
    </xf>
    <xf numFmtId="0" fontId="12" fillId="0" borderId="14" xfId="0" applyNumberFormat="1" applyFont="1" applyBorder="1" applyAlignment="1">
      <alignment horizontal="right" vertical="center" wrapText="1"/>
    </xf>
    <xf numFmtId="177" fontId="13" fillId="0" borderId="14" xfId="0" applyNumberFormat="1" applyFont="1" applyBorder="1" applyAlignment="1">
      <alignment horizontal="right" vertical="center" wrapText="1"/>
    </xf>
    <xf numFmtId="0" fontId="5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 wrapText="1"/>
    </xf>
    <xf numFmtId="177" fontId="12" fillId="0" borderId="16" xfId="0" applyNumberFormat="1" applyFont="1" applyFill="1" applyBorder="1" applyAlignment="1">
      <alignment horizontal="right" vertical="center" wrapText="1"/>
    </xf>
    <xf numFmtId="176" fontId="13" fillId="0" borderId="16" xfId="0" applyNumberFormat="1" applyFont="1" applyFill="1" applyBorder="1" applyAlignment="1">
      <alignment horizontal="right" vertical="center" wrapText="1"/>
    </xf>
    <xf numFmtId="177" fontId="13" fillId="0" borderId="16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179" fontId="9" fillId="0" borderId="11" xfId="0" applyNumberFormat="1" applyFont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76" fontId="12" fillId="0" borderId="16" xfId="0" applyNumberFormat="1" applyFont="1" applyFill="1" applyBorder="1" applyAlignment="1">
      <alignment horizontal="right" vertical="center" wrapText="1"/>
    </xf>
    <xf numFmtId="179" fontId="12" fillId="0" borderId="11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179" fontId="12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12" fillId="0" borderId="11" xfId="0" applyFont="1" applyBorder="1" applyAlignment="1">
      <alignment vertical="center" wrapText="1"/>
    </xf>
    <xf numFmtId="176" fontId="12" fillId="0" borderId="17" xfId="0" applyNumberFormat="1" applyFont="1" applyFill="1" applyBorder="1" applyAlignment="1">
      <alignment horizontal="right" vertical="center" wrapText="1"/>
    </xf>
    <xf numFmtId="179" fontId="12" fillId="0" borderId="17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176" fontId="12" fillId="0" borderId="14" xfId="0" applyNumberFormat="1" applyFont="1" applyBorder="1" applyAlignment="1">
      <alignment horizontal="right" vertical="center" wrapText="1"/>
    </xf>
    <xf numFmtId="179" fontId="12" fillId="0" borderId="14" xfId="0" applyNumberFormat="1" applyFont="1" applyBorder="1" applyAlignment="1">
      <alignment horizontal="right" vertical="center" wrapText="1"/>
    </xf>
    <xf numFmtId="176" fontId="12" fillId="0" borderId="14" xfId="0" applyNumberFormat="1" applyFont="1" applyFill="1" applyBorder="1" applyAlignment="1">
      <alignment horizontal="right" vertical="center" wrapText="1"/>
    </xf>
    <xf numFmtId="176" fontId="13" fillId="0" borderId="16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179" fontId="12" fillId="0" borderId="16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right" vertical="center" wrapText="1"/>
    </xf>
    <xf numFmtId="177" fontId="13" fillId="0" borderId="1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120" zoomScaleNormal="120" zoomScaleSheetLayoutView="100" workbookViewId="0" topLeftCell="A1">
      <pane xSplit="1" topLeftCell="B1" activePane="topRight" state="frozen"/>
      <selection pane="topRight" activeCell="S55" sqref="S55"/>
    </sheetView>
  </sheetViews>
  <sheetFormatPr defaultColWidth="8.75390625" defaultRowHeight="14.25"/>
  <cols>
    <col min="2" max="2" width="3.125" style="0" customWidth="1"/>
    <col min="3" max="3" width="8.375" style="0" customWidth="1"/>
    <col min="4" max="4" width="10.625" style="0" hidden="1" customWidth="1"/>
    <col min="5" max="5" width="7.25390625" style="0" customWidth="1"/>
    <col min="6" max="6" width="8.00390625" style="0" hidden="1" customWidth="1"/>
    <col min="7" max="7" width="9.875" style="0" customWidth="1"/>
    <col min="8" max="8" width="9.50390625" style="0" hidden="1" customWidth="1"/>
    <col min="9" max="9" width="7.25390625" style="0" customWidth="1"/>
    <col min="10" max="10" width="3.75390625" style="0" customWidth="1"/>
    <col min="11" max="11" width="8.375" style="0" customWidth="1"/>
    <col min="12" max="12" width="10.625" style="0" hidden="1" customWidth="1"/>
    <col min="13" max="13" width="7.25390625" style="0" customWidth="1"/>
    <col min="14" max="14" width="8.625" style="0" hidden="1" customWidth="1"/>
    <col min="15" max="15" width="8.375" style="0" customWidth="1"/>
    <col min="16" max="16" width="9.375" style="0" hidden="1" customWidth="1"/>
    <col min="17" max="17" width="7.25390625" style="0" customWidth="1"/>
    <col min="18" max="18" width="3.125" style="0" customWidth="1"/>
    <col min="19" max="19" width="8.375" style="0" customWidth="1"/>
    <col min="20" max="20" width="9.00390625" style="0" hidden="1" customWidth="1"/>
    <col min="21" max="21" width="6.625" style="0" customWidth="1"/>
    <col min="22" max="22" width="7.25390625" style="0" hidden="1" customWidth="1"/>
    <col min="23" max="23" width="8.00390625" style="0" customWidth="1"/>
    <col min="24" max="24" width="7.25390625" style="0" hidden="1" customWidth="1"/>
    <col min="25" max="25" width="7.00390625" style="0" customWidth="1"/>
  </cols>
  <sheetData>
    <row r="1" spans="1:25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2.5" customHeight="1">
      <c r="A2" s="7"/>
      <c r="B2" s="8" t="s">
        <v>1</v>
      </c>
      <c r="C2" s="9"/>
      <c r="D2" s="9"/>
      <c r="E2" s="9"/>
      <c r="F2" s="9"/>
      <c r="G2" s="9"/>
      <c r="H2" s="9"/>
      <c r="I2" s="67"/>
      <c r="J2" s="8" t="s">
        <v>2</v>
      </c>
      <c r="K2" s="9"/>
      <c r="L2" s="9"/>
      <c r="M2" s="9"/>
      <c r="N2" s="9"/>
      <c r="O2" s="9"/>
      <c r="P2" s="9"/>
      <c r="Q2" s="67"/>
      <c r="R2" s="8" t="s">
        <v>3</v>
      </c>
      <c r="S2" s="9"/>
      <c r="T2" s="9"/>
      <c r="U2" s="9"/>
      <c r="V2" s="9"/>
      <c r="W2" s="9"/>
      <c r="X2" s="9"/>
      <c r="Y2" s="67"/>
    </row>
    <row r="3" spans="1:25" ht="25.5" customHeight="1">
      <c r="A3" s="10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3" t="s">
        <v>9</v>
      </c>
      <c r="G3" s="11" t="s">
        <v>10</v>
      </c>
      <c r="H3" s="11" t="s">
        <v>11</v>
      </c>
      <c r="I3" s="68" t="s">
        <v>12</v>
      </c>
      <c r="J3" s="10" t="s">
        <v>5</v>
      </c>
      <c r="K3" s="11" t="s">
        <v>6</v>
      </c>
      <c r="L3" s="11" t="s">
        <v>7</v>
      </c>
      <c r="M3" s="12" t="s">
        <v>8</v>
      </c>
      <c r="N3" s="13" t="s">
        <v>9</v>
      </c>
      <c r="O3" s="11" t="s">
        <v>10</v>
      </c>
      <c r="P3" s="11" t="s">
        <v>11</v>
      </c>
      <c r="Q3" s="68" t="s">
        <v>12</v>
      </c>
      <c r="R3" s="11" t="s">
        <v>5</v>
      </c>
      <c r="S3" s="10" t="s">
        <v>6</v>
      </c>
      <c r="T3" s="10" t="s">
        <v>7</v>
      </c>
      <c r="U3" s="12" t="s">
        <v>8</v>
      </c>
      <c r="V3" s="13" t="s">
        <v>9</v>
      </c>
      <c r="W3" s="11" t="s">
        <v>10</v>
      </c>
      <c r="X3" s="11" t="s">
        <v>11</v>
      </c>
      <c r="Y3" s="68" t="s">
        <v>12</v>
      </c>
    </row>
    <row r="4" spans="1:25" ht="30" customHeight="1">
      <c r="A4" s="14"/>
      <c r="B4" s="11"/>
      <c r="C4" s="11"/>
      <c r="D4" s="11"/>
      <c r="E4" s="12"/>
      <c r="F4" s="15"/>
      <c r="G4" s="11"/>
      <c r="H4" s="11"/>
      <c r="I4" s="11"/>
      <c r="J4" s="14"/>
      <c r="K4" s="11"/>
      <c r="L4" s="11"/>
      <c r="M4" s="12"/>
      <c r="N4" s="15"/>
      <c r="O4" s="11"/>
      <c r="P4" s="11"/>
      <c r="Q4" s="11"/>
      <c r="R4" s="11"/>
      <c r="S4" s="14"/>
      <c r="T4" s="14"/>
      <c r="U4" s="12"/>
      <c r="V4" s="15"/>
      <c r="W4" s="11"/>
      <c r="X4" s="11"/>
      <c r="Y4" s="11"/>
    </row>
    <row r="5" spans="1:25" ht="18" customHeight="1">
      <c r="A5" s="16" t="s">
        <v>13</v>
      </c>
      <c r="B5" s="11"/>
      <c r="C5" s="17">
        <f aca="true" t="shared" si="0" ref="C5:H5">C6+C9+C24+C17+C34+C44+C51</f>
        <v>24052507</v>
      </c>
      <c r="D5" s="17">
        <f t="shared" si="0"/>
        <v>22211868</v>
      </c>
      <c r="E5" s="18">
        <f aca="true" t="shared" si="1" ref="E5:E16">(C5/D5-1)*100</f>
        <v>8.286736622061674</v>
      </c>
      <c r="F5" s="17">
        <f t="shared" si="0"/>
        <v>93879300</v>
      </c>
      <c r="G5" s="17">
        <f t="shared" si="0"/>
        <v>117936479</v>
      </c>
      <c r="H5" s="17">
        <f t="shared" si="0"/>
        <v>107294578</v>
      </c>
      <c r="I5" s="18">
        <f>(G5/H5-1)*100</f>
        <v>9.91839587644401</v>
      </c>
      <c r="J5" s="69"/>
      <c r="K5" s="70">
        <f aca="true" t="shared" si="2" ref="K5:P5">K6+K9+K24+K17+K34+K44+K51</f>
        <v>508742.89999999997</v>
      </c>
      <c r="L5" s="38">
        <f t="shared" si="2"/>
        <v>488893.1</v>
      </c>
      <c r="M5" s="18">
        <f aca="true" t="shared" si="3" ref="M5:M7">(K5/L5-1)*100</f>
        <v>4.0601513909686915</v>
      </c>
      <c r="N5" s="70">
        <f t="shared" si="2"/>
        <v>1844788.915</v>
      </c>
      <c r="O5" s="70">
        <f t="shared" si="2"/>
        <v>2353912.219</v>
      </c>
      <c r="P5" s="70">
        <f t="shared" si="2"/>
        <v>2290927.2999999993</v>
      </c>
      <c r="Q5" s="18">
        <f>(O5/P5-1)*100</f>
        <v>2.7493198496521876</v>
      </c>
      <c r="R5" s="69"/>
      <c r="S5" s="17">
        <f aca="true" t="shared" si="4" ref="S5:X5">S6+S9+S24+S17+S34+S44+S51</f>
        <v>204231</v>
      </c>
      <c r="T5" s="17">
        <f t="shared" si="4"/>
        <v>190207</v>
      </c>
      <c r="U5" s="18">
        <f aca="true" t="shared" si="5" ref="U5:U8">(S5/T5-1)*100</f>
        <v>7.373019920402513</v>
      </c>
      <c r="V5" s="17">
        <f t="shared" si="4"/>
        <v>796042</v>
      </c>
      <c r="W5" s="17">
        <f t="shared" si="4"/>
        <v>1000273</v>
      </c>
      <c r="X5" s="17">
        <f t="shared" si="4"/>
        <v>915415</v>
      </c>
      <c r="Y5" s="18">
        <f>(W5/X5-1)*100</f>
        <v>9.269893982510657</v>
      </c>
    </row>
    <row r="6" spans="1:25" s="1" customFormat="1" ht="18" customHeight="1">
      <c r="A6" s="19" t="s">
        <v>14</v>
      </c>
      <c r="B6" s="20"/>
      <c r="C6" s="21">
        <f aca="true" t="shared" si="6" ref="C6:H6">SUM(C7:C8)</f>
        <v>8762223</v>
      </c>
      <c r="D6" s="21">
        <f t="shared" si="6"/>
        <v>8399203</v>
      </c>
      <c r="E6" s="18">
        <f t="shared" si="1"/>
        <v>4.322076749424908</v>
      </c>
      <c r="F6" s="21">
        <f t="shared" si="6"/>
        <v>34384251</v>
      </c>
      <c r="G6" s="21">
        <f t="shared" si="6"/>
        <v>43146474</v>
      </c>
      <c r="H6" s="21">
        <f t="shared" si="6"/>
        <v>40329491</v>
      </c>
      <c r="I6" s="18">
        <f aca="true" t="shared" si="7" ref="I6:I56">(G6/H6-1)*100</f>
        <v>6.9849207866273355</v>
      </c>
      <c r="J6" s="71"/>
      <c r="K6" s="72">
        <f aca="true" t="shared" si="8" ref="K6:P6">SUM(K7:K8)</f>
        <v>315666.1</v>
      </c>
      <c r="L6" s="72">
        <f t="shared" si="8"/>
        <v>314022.7</v>
      </c>
      <c r="M6" s="18">
        <f t="shared" si="3"/>
        <v>0.5233379625103396</v>
      </c>
      <c r="N6" s="72">
        <f t="shared" si="8"/>
        <v>1173282.9</v>
      </c>
      <c r="O6" s="72">
        <f t="shared" si="8"/>
        <v>1488949</v>
      </c>
      <c r="P6" s="72">
        <f t="shared" si="8"/>
        <v>1483283.8</v>
      </c>
      <c r="Q6" s="18">
        <f aca="true" t="shared" si="9" ref="Q6:Q56">(O6/P6-1)*100</f>
        <v>0.3819363496048389</v>
      </c>
      <c r="R6" s="71"/>
      <c r="S6" s="21">
        <f aca="true" t="shared" si="10" ref="S6:X6">SUM(S7:S8)</f>
        <v>61746</v>
      </c>
      <c r="T6" s="21">
        <f t="shared" si="10"/>
        <v>59460</v>
      </c>
      <c r="U6" s="18">
        <f t="shared" si="5"/>
        <v>3.8446014127144323</v>
      </c>
      <c r="V6" s="21">
        <f t="shared" si="10"/>
        <v>242058</v>
      </c>
      <c r="W6" s="21">
        <f t="shared" si="10"/>
        <v>303804</v>
      </c>
      <c r="X6" s="21">
        <f t="shared" si="10"/>
        <v>287350</v>
      </c>
      <c r="Y6" s="18">
        <f aca="true" t="shared" si="11" ref="Y6:Y56">(W6/X6-1)*100</f>
        <v>5.726117974595435</v>
      </c>
    </row>
    <row r="7" spans="1:25" s="2" customFormat="1" ht="18" customHeight="1">
      <c r="A7" s="22" t="s">
        <v>15</v>
      </c>
      <c r="B7" s="23">
        <v>1</v>
      </c>
      <c r="C7" s="24">
        <v>5389108</v>
      </c>
      <c r="D7" s="25">
        <v>5051809</v>
      </c>
      <c r="E7" s="26">
        <f t="shared" si="1"/>
        <v>6.67679637135925</v>
      </c>
      <c r="F7" s="27">
        <v>21249175</v>
      </c>
      <c r="G7" s="28">
        <f aca="true" t="shared" si="12" ref="G7:G16">C7+F7</f>
        <v>26638283</v>
      </c>
      <c r="H7" s="24">
        <v>24226427</v>
      </c>
      <c r="I7" s="40">
        <f t="shared" si="7"/>
        <v>9.955475481382381</v>
      </c>
      <c r="J7" s="73">
        <v>1</v>
      </c>
      <c r="K7" s="26">
        <v>280938.3</v>
      </c>
      <c r="L7" s="74">
        <v>278825</v>
      </c>
      <c r="M7" s="26">
        <f t="shared" si="3"/>
        <v>0.757930601631851</v>
      </c>
      <c r="N7" s="75">
        <v>1038273.4</v>
      </c>
      <c r="O7" s="26">
        <f aca="true" t="shared" si="13" ref="O7:O10">K7+N7</f>
        <v>1319211.7</v>
      </c>
      <c r="P7" s="26">
        <v>1310826.8</v>
      </c>
      <c r="Q7" s="40">
        <f t="shared" si="9"/>
        <v>0.6396649809112809</v>
      </c>
      <c r="R7" s="73">
        <v>1</v>
      </c>
      <c r="S7" s="63">
        <v>39891</v>
      </c>
      <c r="T7" s="25">
        <v>37912</v>
      </c>
      <c r="U7" s="26">
        <f t="shared" si="5"/>
        <v>5.21998311880143</v>
      </c>
      <c r="V7" s="25">
        <v>155922</v>
      </c>
      <c r="W7" s="24">
        <f aca="true" t="shared" si="14" ref="W7:W10">S7+V7</f>
        <v>195813</v>
      </c>
      <c r="X7" s="24">
        <v>181573</v>
      </c>
      <c r="Y7" s="40">
        <f t="shared" si="11"/>
        <v>7.842575713349453</v>
      </c>
    </row>
    <row r="8" spans="1:25" ht="18" customHeight="1">
      <c r="A8" s="29" t="s">
        <v>16</v>
      </c>
      <c r="B8" s="30">
        <v>2</v>
      </c>
      <c r="C8" s="24">
        <v>3373115</v>
      </c>
      <c r="D8" s="25">
        <v>3347394</v>
      </c>
      <c r="E8" s="31">
        <f t="shared" si="1"/>
        <v>0.7683887824379232</v>
      </c>
      <c r="F8" s="32">
        <v>13135076</v>
      </c>
      <c r="G8" s="28">
        <f t="shared" si="12"/>
        <v>16508191</v>
      </c>
      <c r="H8" s="33">
        <v>16103064</v>
      </c>
      <c r="I8" s="40">
        <f t="shared" si="7"/>
        <v>2.5158379796540675</v>
      </c>
      <c r="J8" s="76">
        <v>2</v>
      </c>
      <c r="K8" s="31">
        <v>34727.8</v>
      </c>
      <c r="L8" s="25">
        <v>35197.7</v>
      </c>
      <c r="M8" s="31">
        <f aca="true" t="shared" si="15" ref="M8:M54">(K8/L8-1)*100</f>
        <v>-1.3350304139190694</v>
      </c>
      <c r="N8" s="77">
        <v>135009.5</v>
      </c>
      <c r="O8" s="26">
        <f t="shared" si="13"/>
        <v>169737.3</v>
      </c>
      <c r="P8" s="31">
        <v>172457</v>
      </c>
      <c r="Q8" s="40">
        <f t="shared" si="9"/>
        <v>-1.5770307960825125</v>
      </c>
      <c r="R8" s="76">
        <v>2</v>
      </c>
      <c r="S8" s="63">
        <v>21855</v>
      </c>
      <c r="T8" s="25">
        <v>21548</v>
      </c>
      <c r="U8" s="31">
        <f t="shared" si="5"/>
        <v>1.4247261926860988</v>
      </c>
      <c r="V8" s="25">
        <v>86136</v>
      </c>
      <c r="W8" s="24">
        <f t="shared" si="14"/>
        <v>107991</v>
      </c>
      <c r="X8" s="33">
        <v>105777</v>
      </c>
      <c r="Y8" s="40">
        <f t="shared" si="11"/>
        <v>2.0930826172041117</v>
      </c>
    </row>
    <row r="9" spans="1:25" s="1" customFormat="1" ht="18" customHeight="1">
      <c r="A9" s="34" t="s">
        <v>17</v>
      </c>
      <c r="B9" s="35"/>
      <c r="C9" s="28">
        <f aca="true" t="shared" si="16" ref="C9:H9">SUM(C10:C16)</f>
        <v>4158571</v>
      </c>
      <c r="D9" s="21">
        <f t="shared" si="16"/>
        <v>3762134</v>
      </c>
      <c r="E9" s="18">
        <f t="shared" si="1"/>
        <v>10.53755661015796</v>
      </c>
      <c r="F9" s="21">
        <f t="shared" si="16"/>
        <v>16248585</v>
      </c>
      <c r="G9" s="36">
        <f t="shared" si="16"/>
        <v>20407156</v>
      </c>
      <c r="H9" s="21">
        <f t="shared" si="16"/>
        <v>18301621</v>
      </c>
      <c r="I9" s="18">
        <f t="shared" si="7"/>
        <v>11.504636665790425</v>
      </c>
      <c r="J9" s="78"/>
      <c r="K9" s="72">
        <f aca="true" t="shared" si="17" ref="K9:P9">SUM(K10:K16)</f>
        <v>60523.40000000001</v>
      </c>
      <c r="L9" s="21">
        <f t="shared" si="17"/>
        <v>50883.799999999996</v>
      </c>
      <c r="M9" s="18">
        <f t="shared" si="15"/>
        <v>18.94433984883208</v>
      </c>
      <c r="N9" s="72">
        <f t="shared" si="17"/>
        <v>201237.521</v>
      </c>
      <c r="O9" s="72">
        <f t="shared" si="17"/>
        <v>261760.85899999997</v>
      </c>
      <c r="P9" s="72">
        <f t="shared" si="17"/>
        <v>228173.09999999998</v>
      </c>
      <c r="Q9" s="18">
        <f t="shared" si="9"/>
        <v>14.72029744084644</v>
      </c>
      <c r="R9" s="78"/>
      <c r="S9" s="21">
        <f aca="true" t="shared" si="18" ref="S9:X9">SUM(S10:S16)</f>
        <v>35517</v>
      </c>
      <c r="T9" s="21">
        <f t="shared" si="18"/>
        <v>31947</v>
      </c>
      <c r="U9" s="38">
        <f aca="true" t="shared" si="19" ref="U9:U56">(S9/T9-1)*100</f>
        <v>11.174758193257572</v>
      </c>
      <c r="V9" s="21">
        <f t="shared" si="18"/>
        <v>136397</v>
      </c>
      <c r="W9" s="21">
        <f t="shared" si="18"/>
        <v>171914</v>
      </c>
      <c r="X9" s="21">
        <f t="shared" si="18"/>
        <v>156027</v>
      </c>
      <c r="Y9" s="18">
        <f t="shared" si="11"/>
        <v>10.182212053042106</v>
      </c>
    </row>
    <row r="10" spans="1:25" ht="18" customHeight="1">
      <c r="A10" s="22" t="s">
        <v>18</v>
      </c>
      <c r="B10" s="30">
        <v>1</v>
      </c>
      <c r="C10" s="33">
        <v>2623471</v>
      </c>
      <c r="D10" s="32">
        <v>2359883</v>
      </c>
      <c r="E10" s="31">
        <f t="shared" si="1"/>
        <v>11.169536794832634</v>
      </c>
      <c r="F10" s="32">
        <v>10168935</v>
      </c>
      <c r="G10" s="28">
        <f t="shared" si="12"/>
        <v>12792406</v>
      </c>
      <c r="H10" s="33">
        <v>11287390</v>
      </c>
      <c r="I10" s="40">
        <f t="shared" si="7"/>
        <v>13.33360502295038</v>
      </c>
      <c r="J10" s="76">
        <v>1</v>
      </c>
      <c r="K10" s="31">
        <v>42924.9</v>
      </c>
      <c r="L10" s="77">
        <v>37295.2</v>
      </c>
      <c r="M10" s="31">
        <f t="shared" si="15"/>
        <v>15.094972007121576</v>
      </c>
      <c r="N10" s="77">
        <v>147065.86299999998</v>
      </c>
      <c r="O10" s="26">
        <f t="shared" si="13"/>
        <v>189990.76299999998</v>
      </c>
      <c r="P10" s="31">
        <v>164554.1</v>
      </c>
      <c r="Q10" s="40">
        <f t="shared" si="9"/>
        <v>15.457933287593551</v>
      </c>
      <c r="R10" s="76">
        <v>1</v>
      </c>
      <c r="S10" s="25">
        <v>21044</v>
      </c>
      <c r="T10" s="25">
        <v>19380</v>
      </c>
      <c r="U10" s="31">
        <f t="shared" si="19"/>
        <v>8.58617131062951</v>
      </c>
      <c r="V10" s="25">
        <v>81247</v>
      </c>
      <c r="W10" s="33">
        <f t="shared" si="14"/>
        <v>102291</v>
      </c>
      <c r="X10" s="33">
        <v>92418</v>
      </c>
      <c r="Y10" s="40">
        <f t="shared" si="11"/>
        <v>10.682983834317984</v>
      </c>
    </row>
    <row r="11" spans="1:25" ht="18" customHeight="1">
      <c r="A11" s="22" t="s">
        <v>19</v>
      </c>
      <c r="B11" s="30">
        <v>2</v>
      </c>
      <c r="C11" s="33">
        <v>643234</v>
      </c>
      <c r="D11" s="32">
        <v>592407</v>
      </c>
      <c r="E11" s="31">
        <f t="shared" si="1"/>
        <v>8.57974331836051</v>
      </c>
      <c r="F11" s="32">
        <v>2640716</v>
      </c>
      <c r="G11" s="28">
        <f t="shared" si="12"/>
        <v>3283950</v>
      </c>
      <c r="H11" s="33">
        <v>3082135</v>
      </c>
      <c r="I11" s="40">
        <f t="shared" si="7"/>
        <v>6.547896182354118</v>
      </c>
      <c r="J11" s="76">
        <v>3</v>
      </c>
      <c r="K11" s="31">
        <v>6671.9</v>
      </c>
      <c r="L11" s="77">
        <v>6133.2</v>
      </c>
      <c r="M11" s="31">
        <f t="shared" si="15"/>
        <v>8.783343116154697</v>
      </c>
      <c r="N11" s="77">
        <v>23986.1</v>
      </c>
      <c r="O11" s="26">
        <f aca="true" t="shared" si="20" ref="O11:O56">K11+N11</f>
        <v>30658</v>
      </c>
      <c r="P11" s="31">
        <v>29211.8</v>
      </c>
      <c r="Q11" s="40">
        <f t="shared" si="9"/>
        <v>4.950739084890365</v>
      </c>
      <c r="R11" s="76">
        <v>2</v>
      </c>
      <c r="S11" s="25">
        <v>5330</v>
      </c>
      <c r="T11" s="25">
        <v>4919</v>
      </c>
      <c r="U11" s="31">
        <f t="shared" si="19"/>
        <v>8.3553567798333</v>
      </c>
      <c r="V11" s="25">
        <v>22059</v>
      </c>
      <c r="W11" s="33">
        <f aca="true" t="shared" si="21" ref="W11:W16">S11+V11</f>
        <v>27389</v>
      </c>
      <c r="X11" s="33">
        <v>25819</v>
      </c>
      <c r="Y11" s="40">
        <f t="shared" si="11"/>
        <v>6.080793214299551</v>
      </c>
    </row>
    <row r="12" spans="1:25" ht="18" customHeight="1">
      <c r="A12" s="22" t="s">
        <v>20</v>
      </c>
      <c r="B12" s="30">
        <v>3</v>
      </c>
      <c r="C12" s="33">
        <v>625770</v>
      </c>
      <c r="D12" s="32">
        <v>577006</v>
      </c>
      <c r="E12" s="31">
        <f t="shared" si="1"/>
        <v>8.451211945802983</v>
      </c>
      <c r="F12" s="32">
        <v>2513187</v>
      </c>
      <c r="G12" s="28">
        <f t="shared" si="12"/>
        <v>3138957</v>
      </c>
      <c r="H12" s="33">
        <v>2810805</v>
      </c>
      <c r="I12" s="40">
        <f t="shared" si="7"/>
        <v>11.674662596658258</v>
      </c>
      <c r="J12" s="76">
        <v>2</v>
      </c>
      <c r="K12" s="31">
        <v>9955.7</v>
      </c>
      <c r="L12" s="77">
        <v>6391.4</v>
      </c>
      <c r="M12" s="31">
        <f t="shared" si="15"/>
        <v>55.76712457364585</v>
      </c>
      <c r="N12" s="77">
        <v>26172.164999999997</v>
      </c>
      <c r="O12" s="26">
        <f t="shared" si="20"/>
        <v>36127.865</v>
      </c>
      <c r="P12" s="31">
        <v>28817.9</v>
      </c>
      <c r="Q12" s="40">
        <f t="shared" si="9"/>
        <v>25.366057207499495</v>
      </c>
      <c r="R12" s="76">
        <v>3</v>
      </c>
      <c r="S12" s="25">
        <v>5124</v>
      </c>
      <c r="T12" s="25">
        <v>4691</v>
      </c>
      <c r="U12" s="31">
        <f t="shared" si="19"/>
        <v>9.23044127051802</v>
      </c>
      <c r="V12" s="25">
        <v>20550</v>
      </c>
      <c r="W12" s="33">
        <f t="shared" si="21"/>
        <v>25674</v>
      </c>
      <c r="X12" s="33">
        <v>22835</v>
      </c>
      <c r="Y12" s="40">
        <f t="shared" si="11"/>
        <v>12.432669148237352</v>
      </c>
    </row>
    <row r="13" spans="1:25" s="2" customFormat="1" ht="18" customHeight="1">
      <c r="A13" s="22" t="s">
        <v>21</v>
      </c>
      <c r="B13" s="23">
        <v>4</v>
      </c>
      <c r="C13" s="24">
        <v>113968</v>
      </c>
      <c r="D13" s="27">
        <v>97608</v>
      </c>
      <c r="E13" s="26">
        <f t="shared" si="1"/>
        <v>16.760921235964265</v>
      </c>
      <c r="F13" s="27">
        <v>399888</v>
      </c>
      <c r="G13" s="28">
        <f t="shared" si="12"/>
        <v>513856</v>
      </c>
      <c r="H13" s="24">
        <v>490336</v>
      </c>
      <c r="I13" s="40">
        <f t="shared" si="7"/>
        <v>4.796710826861572</v>
      </c>
      <c r="J13" s="73">
        <v>5</v>
      </c>
      <c r="K13" s="26">
        <v>370</v>
      </c>
      <c r="L13" s="75">
        <v>411.8</v>
      </c>
      <c r="M13" s="26">
        <f t="shared" si="15"/>
        <v>-10.15055852355513</v>
      </c>
      <c r="N13" s="75">
        <v>1521.162</v>
      </c>
      <c r="O13" s="26">
        <v>1891.1</v>
      </c>
      <c r="P13" s="26">
        <v>1912.8</v>
      </c>
      <c r="Q13" s="40">
        <f t="shared" si="9"/>
        <v>-1.1344625679632014</v>
      </c>
      <c r="R13" s="73">
        <v>5</v>
      </c>
      <c r="S13" s="25">
        <v>1029</v>
      </c>
      <c r="T13" s="25">
        <v>902</v>
      </c>
      <c r="U13" s="26">
        <f t="shared" si="19"/>
        <v>14.079822616407988</v>
      </c>
      <c r="V13" s="25">
        <v>3838</v>
      </c>
      <c r="W13" s="33">
        <f t="shared" si="21"/>
        <v>4867</v>
      </c>
      <c r="X13" s="24">
        <v>4552</v>
      </c>
      <c r="Y13" s="40">
        <f t="shared" si="11"/>
        <v>6.920035149384884</v>
      </c>
    </row>
    <row r="14" spans="1:25" ht="18" customHeight="1">
      <c r="A14" s="22" t="s">
        <v>22</v>
      </c>
      <c r="B14" s="30">
        <v>5</v>
      </c>
      <c r="C14" s="33">
        <v>79197</v>
      </c>
      <c r="D14" s="32">
        <v>63714</v>
      </c>
      <c r="E14" s="31">
        <f t="shared" si="1"/>
        <v>24.30078161785478</v>
      </c>
      <c r="F14" s="32">
        <v>246690</v>
      </c>
      <c r="G14" s="28">
        <f t="shared" si="12"/>
        <v>325887</v>
      </c>
      <c r="H14" s="33">
        <v>244564</v>
      </c>
      <c r="I14" s="40">
        <f t="shared" si="7"/>
        <v>33.25223663335568</v>
      </c>
      <c r="J14" s="76">
        <v>7</v>
      </c>
      <c r="K14" s="31">
        <v>18.8</v>
      </c>
      <c r="L14" s="77">
        <v>22.6</v>
      </c>
      <c r="M14" s="31">
        <f t="shared" si="15"/>
        <v>-16.814159292035402</v>
      </c>
      <c r="N14" s="77">
        <v>109.284</v>
      </c>
      <c r="O14" s="26">
        <f t="shared" si="20"/>
        <v>128.084</v>
      </c>
      <c r="P14" s="31">
        <v>117.7</v>
      </c>
      <c r="Q14" s="40">
        <f t="shared" si="9"/>
        <v>8.822429906542052</v>
      </c>
      <c r="R14" s="76">
        <v>4</v>
      </c>
      <c r="S14" s="25">
        <v>2362</v>
      </c>
      <c r="T14" s="25">
        <v>1474</v>
      </c>
      <c r="U14" s="31">
        <f t="shared" si="19"/>
        <v>60.24423337856173</v>
      </c>
      <c r="V14" s="25">
        <v>6411</v>
      </c>
      <c r="W14" s="33">
        <f t="shared" si="21"/>
        <v>8773</v>
      </c>
      <c r="X14" s="33">
        <v>7314</v>
      </c>
      <c r="Y14" s="40">
        <f t="shared" si="11"/>
        <v>19.948044845501766</v>
      </c>
    </row>
    <row r="15" spans="1:25" ht="18" customHeight="1">
      <c r="A15" s="22" t="s">
        <v>23</v>
      </c>
      <c r="B15" s="30">
        <v>6</v>
      </c>
      <c r="C15" s="33">
        <v>56204</v>
      </c>
      <c r="D15" s="32">
        <v>54231</v>
      </c>
      <c r="E15" s="31">
        <f t="shared" si="1"/>
        <v>3.638140546919666</v>
      </c>
      <c r="F15" s="32">
        <v>216120</v>
      </c>
      <c r="G15" s="28">
        <f t="shared" si="12"/>
        <v>272324</v>
      </c>
      <c r="H15" s="33">
        <v>301415</v>
      </c>
      <c r="I15" s="40">
        <f t="shared" si="7"/>
        <v>-9.65147719921039</v>
      </c>
      <c r="J15" s="76">
        <v>4</v>
      </c>
      <c r="K15" s="31">
        <v>548.8</v>
      </c>
      <c r="L15" s="77">
        <v>557.5</v>
      </c>
      <c r="M15" s="31">
        <f t="shared" si="15"/>
        <v>-1.5605381165919363</v>
      </c>
      <c r="N15" s="77">
        <v>2192.379</v>
      </c>
      <c r="O15" s="26">
        <f t="shared" si="20"/>
        <v>2741.179</v>
      </c>
      <c r="P15" s="31">
        <v>3254.4</v>
      </c>
      <c r="Q15" s="40">
        <f t="shared" si="9"/>
        <v>-15.770065142576206</v>
      </c>
      <c r="R15" s="76">
        <v>6</v>
      </c>
      <c r="S15" s="25">
        <v>482</v>
      </c>
      <c r="T15" s="25">
        <v>432</v>
      </c>
      <c r="U15" s="31">
        <f t="shared" si="19"/>
        <v>11.574074074074069</v>
      </c>
      <c r="V15" s="25">
        <v>1762</v>
      </c>
      <c r="W15" s="33">
        <f t="shared" si="21"/>
        <v>2244</v>
      </c>
      <c r="X15" s="33">
        <v>2386</v>
      </c>
      <c r="Y15" s="40">
        <f t="shared" si="11"/>
        <v>-5.9513830678960655</v>
      </c>
    </row>
    <row r="16" spans="1:25" ht="18" customHeight="1">
      <c r="A16" s="22" t="s">
        <v>24</v>
      </c>
      <c r="B16" s="30">
        <v>7</v>
      </c>
      <c r="C16" s="33">
        <v>16727</v>
      </c>
      <c r="D16" s="32">
        <v>17285</v>
      </c>
      <c r="E16" s="31">
        <f t="shared" si="1"/>
        <v>-3.22823257159387</v>
      </c>
      <c r="F16" s="32">
        <v>63049</v>
      </c>
      <c r="G16" s="28">
        <f t="shared" si="12"/>
        <v>79776</v>
      </c>
      <c r="H16" s="33">
        <v>84976</v>
      </c>
      <c r="I16" s="40">
        <f t="shared" si="7"/>
        <v>-6.1193748823197165</v>
      </c>
      <c r="J16" s="76">
        <v>6</v>
      </c>
      <c r="K16" s="31">
        <v>33.3</v>
      </c>
      <c r="L16" s="77">
        <v>72.1</v>
      </c>
      <c r="M16" s="31">
        <f t="shared" si="15"/>
        <v>-53.81414701803051</v>
      </c>
      <c r="N16" s="77">
        <v>190.56799999999998</v>
      </c>
      <c r="O16" s="26">
        <f t="shared" si="20"/>
        <v>223.868</v>
      </c>
      <c r="P16" s="31">
        <v>304.4</v>
      </c>
      <c r="Q16" s="40">
        <f t="shared" si="9"/>
        <v>-26.455978975032846</v>
      </c>
      <c r="R16" s="76">
        <v>7</v>
      </c>
      <c r="S16" s="25">
        <v>146</v>
      </c>
      <c r="T16" s="25">
        <v>149</v>
      </c>
      <c r="U16" s="31">
        <f t="shared" si="19"/>
        <v>-2.0134228187919434</v>
      </c>
      <c r="V16" s="25">
        <v>530</v>
      </c>
      <c r="W16" s="33">
        <f t="shared" si="21"/>
        <v>676</v>
      </c>
      <c r="X16" s="33">
        <v>703</v>
      </c>
      <c r="Y16" s="40">
        <f t="shared" si="11"/>
        <v>-3.8406827880512084</v>
      </c>
    </row>
    <row r="17" spans="1:25" ht="18" customHeight="1">
      <c r="A17" s="19" t="s">
        <v>25</v>
      </c>
      <c r="B17" s="37"/>
      <c r="C17" s="21">
        <f aca="true" t="shared" si="22" ref="C17:G17">SUM(C18:C23)</f>
        <v>3105523</v>
      </c>
      <c r="D17" s="21">
        <f>SUM(D18:D22)</f>
        <v>3067876</v>
      </c>
      <c r="E17" s="38">
        <f aca="true" t="shared" si="23" ref="E17:E22">(C17/D17-1)*100</f>
        <v>1.2271356469427008</v>
      </c>
      <c r="F17" s="21">
        <f t="shared" si="22"/>
        <v>12898045</v>
      </c>
      <c r="G17" s="36">
        <f t="shared" si="22"/>
        <v>16003568</v>
      </c>
      <c r="H17" s="21">
        <f aca="true" t="shared" si="24" ref="H17:L17">SUM(H18:H22)</f>
        <v>15162033</v>
      </c>
      <c r="I17" s="18">
        <f t="shared" si="7"/>
        <v>5.5502781190358785</v>
      </c>
      <c r="J17" s="79"/>
      <c r="K17" s="18">
        <f>SUM(K18:K23)</f>
        <v>43335.2</v>
      </c>
      <c r="L17" s="21">
        <f t="shared" si="24"/>
        <v>42563.6</v>
      </c>
      <c r="M17" s="18">
        <f aca="true" t="shared" si="25" ref="M17:M22">(K17/L17-1)*100</f>
        <v>1.8128165850632927</v>
      </c>
      <c r="N17" s="72">
        <f aca="true" t="shared" si="26" ref="N17:S17">SUM(N18:N23)</f>
        <v>156057.22299999997</v>
      </c>
      <c r="O17" s="18">
        <f t="shared" si="26"/>
        <v>199392.48700000002</v>
      </c>
      <c r="P17" s="21">
        <f>SUM(P18:P22)</f>
        <v>195984.3</v>
      </c>
      <c r="Q17" s="18">
        <f t="shared" si="9"/>
        <v>1.7390102166347177</v>
      </c>
      <c r="R17" s="79"/>
      <c r="S17" s="21">
        <f t="shared" si="26"/>
        <v>26104</v>
      </c>
      <c r="T17" s="21">
        <f>SUM(T18:T22)</f>
        <v>26568</v>
      </c>
      <c r="U17" s="38">
        <f aca="true" t="shared" si="27" ref="U17:U22">(S17/T17-1)*100</f>
        <v>-1.7464619090635347</v>
      </c>
      <c r="V17" s="21">
        <f>SUM(V18:V23)</f>
        <v>110146</v>
      </c>
      <c r="W17" s="47">
        <f>SUM(W18:W23)</f>
        <v>136250</v>
      </c>
      <c r="X17" s="21">
        <f>SUM(X18:X22)</f>
        <v>129426</v>
      </c>
      <c r="Y17" s="18">
        <f t="shared" si="11"/>
        <v>5.272510932888297</v>
      </c>
    </row>
    <row r="18" spans="1:25" ht="18" customHeight="1">
      <c r="A18" s="39" t="s">
        <v>26</v>
      </c>
      <c r="B18" s="30">
        <v>1</v>
      </c>
      <c r="C18" s="33">
        <v>1832866</v>
      </c>
      <c r="D18" s="25">
        <v>1791459</v>
      </c>
      <c r="E18" s="40">
        <f t="shared" si="23"/>
        <v>2.3113562744109695</v>
      </c>
      <c r="F18" s="32">
        <v>7441160</v>
      </c>
      <c r="G18" s="28">
        <f>C18+F18</f>
        <v>9274026</v>
      </c>
      <c r="H18" s="41">
        <v>9040170</v>
      </c>
      <c r="I18" s="40">
        <f t="shared" si="7"/>
        <v>2.5868540082763847</v>
      </c>
      <c r="J18" s="76">
        <v>1</v>
      </c>
      <c r="K18" s="31">
        <v>29032.8</v>
      </c>
      <c r="L18" s="32">
        <v>28537.1</v>
      </c>
      <c r="M18" s="40">
        <f t="shared" si="25"/>
        <v>1.7370370500155996</v>
      </c>
      <c r="N18" s="77">
        <v>102219.836</v>
      </c>
      <c r="O18" s="26">
        <v>131252.7</v>
      </c>
      <c r="P18" s="40">
        <v>129064.1</v>
      </c>
      <c r="Q18" s="40">
        <f t="shared" si="9"/>
        <v>1.6957465321495224</v>
      </c>
      <c r="R18" s="76">
        <v>1</v>
      </c>
      <c r="S18" s="33">
        <v>14986</v>
      </c>
      <c r="T18" s="25">
        <v>15160</v>
      </c>
      <c r="U18" s="31">
        <f t="shared" si="27"/>
        <v>-1.1477572559366767</v>
      </c>
      <c r="V18" s="32">
        <v>61415</v>
      </c>
      <c r="W18" s="41">
        <f aca="true" t="shared" si="28" ref="W18:W23">S18+V18</f>
        <v>76401</v>
      </c>
      <c r="X18" s="41">
        <v>74473</v>
      </c>
      <c r="Y18" s="40">
        <f t="shared" si="11"/>
        <v>2.5888577068199137</v>
      </c>
    </row>
    <row r="19" spans="1:25" ht="18" customHeight="1">
      <c r="A19" s="29" t="s">
        <v>27</v>
      </c>
      <c r="B19" s="30">
        <v>2</v>
      </c>
      <c r="C19" s="33">
        <v>931474</v>
      </c>
      <c r="D19" s="32">
        <v>915873</v>
      </c>
      <c r="E19" s="40">
        <f t="shared" si="23"/>
        <v>1.7034021092444007</v>
      </c>
      <c r="F19" s="32">
        <v>3967101</v>
      </c>
      <c r="G19" s="28">
        <f>C19+F19</f>
        <v>4898575</v>
      </c>
      <c r="H19" s="41">
        <v>4426255</v>
      </c>
      <c r="I19" s="40">
        <f t="shared" si="7"/>
        <v>10.670871877015674</v>
      </c>
      <c r="J19" s="76">
        <v>2</v>
      </c>
      <c r="K19" s="31">
        <v>9570.4</v>
      </c>
      <c r="L19" s="32">
        <v>9878.1</v>
      </c>
      <c r="M19" s="40">
        <f t="shared" si="25"/>
        <v>-3.1149715026169034</v>
      </c>
      <c r="N19" s="77">
        <v>40451.311</v>
      </c>
      <c r="O19" s="26">
        <f t="shared" si="20"/>
        <v>50021.711</v>
      </c>
      <c r="P19" s="40">
        <v>49443.9</v>
      </c>
      <c r="Q19" s="40">
        <f t="shared" si="9"/>
        <v>1.168619384797731</v>
      </c>
      <c r="R19" s="76">
        <v>2</v>
      </c>
      <c r="S19" s="33">
        <v>7803</v>
      </c>
      <c r="T19" s="25">
        <v>8007</v>
      </c>
      <c r="U19" s="31">
        <f t="shared" si="27"/>
        <v>-2.547770700636942</v>
      </c>
      <c r="V19" s="32">
        <v>34806</v>
      </c>
      <c r="W19" s="41">
        <f t="shared" si="28"/>
        <v>42609</v>
      </c>
      <c r="X19" s="41">
        <v>39406</v>
      </c>
      <c r="Y19" s="40">
        <f t="shared" si="11"/>
        <v>8.128203826828395</v>
      </c>
    </row>
    <row r="20" spans="1:25" ht="18" customHeight="1">
      <c r="A20" s="29" t="s">
        <v>28</v>
      </c>
      <c r="B20" s="30">
        <v>3</v>
      </c>
      <c r="C20" s="33">
        <v>287427</v>
      </c>
      <c r="D20" s="32">
        <v>304947</v>
      </c>
      <c r="E20" s="40">
        <f t="shared" si="23"/>
        <v>-5.74526065185098</v>
      </c>
      <c r="F20" s="32">
        <v>1280012</v>
      </c>
      <c r="G20" s="28">
        <f aca="true" t="shared" si="29" ref="G20:G25">C20+F20</f>
        <v>1567439</v>
      </c>
      <c r="H20" s="41">
        <v>1423006</v>
      </c>
      <c r="I20" s="40">
        <f t="shared" si="7"/>
        <v>10.149851792613674</v>
      </c>
      <c r="J20" s="76">
        <v>3</v>
      </c>
      <c r="K20" s="31">
        <v>4663.5</v>
      </c>
      <c r="L20" s="32">
        <v>4022.1</v>
      </c>
      <c r="M20" s="40">
        <f t="shared" si="25"/>
        <v>15.946893413888263</v>
      </c>
      <c r="N20" s="77">
        <v>13042.297</v>
      </c>
      <c r="O20" s="26">
        <f t="shared" si="20"/>
        <v>17705.797</v>
      </c>
      <c r="P20" s="40">
        <v>16807.8</v>
      </c>
      <c r="Q20" s="40">
        <f t="shared" si="9"/>
        <v>5.342739680386477</v>
      </c>
      <c r="R20" s="76">
        <v>3</v>
      </c>
      <c r="S20" s="33">
        <v>2614</v>
      </c>
      <c r="T20" s="25">
        <v>2787</v>
      </c>
      <c r="U20" s="31">
        <f t="shared" si="27"/>
        <v>-6.20739146035163</v>
      </c>
      <c r="V20" s="32">
        <v>11263</v>
      </c>
      <c r="W20" s="41">
        <f t="shared" si="28"/>
        <v>13877</v>
      </c>
      <c r="X20" s="41">
        <v>12614</v>
      </c>
      <c r="Y20" s="40">
        <f t="shared" si="11"/>
        <v>10.012684319010635</v>
      </c>
    </row>
    <row r="21" spans="1:25" ht="18" customHeight="1">
      <c r="A21" s="29" t="s">
        <v>29</v>
      </c>
      <c r="B21" s="30">
        <v>4</v>
      </c>
      <c r="C21" s="33">
        <v>38455</v>
      </c>
      <c r="D21" s="32">
        <v>46033</v>
      </c>
      <c r="E21" s="40">
        <f t="shared" si="23"/>
        <v>-16.462103273738403</v>
      </c>
      <c r="F21" s="32">
        <v>167578</v>
      </c>
      <c r="G21" s="28">
        <f t="shared" si="29"/>
        <v>206033</v>
      </c>
      <c r="H21" s="41">
        <v>233729</v>
      </c>
      <c r="I21" s="40">
        <f t="shared" si="7"/>
        <v>-11.84962071458826</v>
      </c>
      <c r="J21" s="76">
        <v>4</v>
      </c>
      <c r="K21" s="31">
        <v>55.5</v>
      </c>
      <c r="L21" s="32">
        <v>106.4</v>
      </c>
      <c r="M21" s="40">
        <f t="shared" si="25"/>
        <v>-47.838345864661655</v>
      </c>
      <c r="N21" s="77">
        <v>319.675</v>
      </c>
      <c r="O21" s="26">
        <f t="shared" si="20"/>
        <v>375.175</v>
      </c>
      <c r="P21" s="40">
        <v>588.7</v>
      </c>
      <c r="Q21" s="40">
        <f t="shared" si="9"/>
        <v>-36.270596228979116</v>
      </c>
      <c r="R21" s="76">
        <v>4</v>
      </c>
      <c r="S21" s="33">
        <v>501</v>
      </c>
      <c r="T21" s="25">
        <v>504</v>
      </c>
      <c r="U21" s="31">
        <f t="shared" si="27"/>
        <v>-0.5952380952380931</v>
      </c>
      <c r="V21" s="32">
        <v>2089</v>
      </c>
      <c r="W21" s="41">
        <f t="shared" si="28"/>
        <v>2590</v>
      </c>
      <c r="X21" s="41">
        <v>2473</v>
      </c>
      <c r="Y21" s="40">
        <f t="shared" si="11"/>
        <v>4.731095835018206</v>
      </c>
    </row>
    <row r="22" spans="1:25" s="2" customFormat="1" ht="18" customHeight="1">
      <c r="A22" s="22" t="s">
        <v>30</v>
      </c>
      <c r="B22" s="23">
        <v>5</v>
      </c>
      <c r="C22" s="24">
        <v>10051</v>
      </c>
      <c r="D22" s="27">
        <v>9564</v>
      </c>
      <c r="E22" s="42">
        <f t="shared" si="23"/>
        <v>5.092011710581357</v>
      </c>
      <c r="F22" s="27">
        <v>35193</v>
      </c>
      <c r="G22" s="28">
        <f t="shared" si="29"/>
        <v>45244</v>
      </c>
      <c r="H22" s="43">
        <v>38873</v>
      </c>
      <c r="I22" s="40">
        <f t="shared" si="7"/>
        <v>16.38926761505415</v>
      </c>
      <c r="J22" s="73">
        <v>5</v>
      </c>
      <c r="K22" s="26">
        <v>11.8</v>
      </c>
      <c r="L22" s="27">
        <v>19.9</v>
      </c>
      <c r="M22" s="42">
        <f t="shared" si="25"/>
        <v>-40.703517587939686</v>
      </c>
      <c r="N22" s="75">
        <v>24.104</v>
      </c>
      <c r="O22" s="26">
        <f t="shared" si="20"/>
        <v>35.903999999999996</v>
      </c>
      <c r="P22" s="42">
        <v>79.8</v>
      </c>
      <c r="Q22" s="40">
        <f t="shared" si="9"/>
        <v>-55.007518796992485</v>
      </c>
      <c r="R22" s="73">
        <v>5</v>
      </c>
      <c r="S22" s="24">
        <v>140</v>
      </c>
      <c r="T22" s="25">
        <v>110</v>
      </c>
      <c r="U22" s="26">
        <f t="shared" si="27"/>
        <v>27.27272727272727</v>
      </c>
      <c r="V22" s="27">
        <v>511</v>
      </c>
      <c r="W22" s="41">
        <f t="shared" si="28"/>
        <v>651</v>
      </c>
      <c r="X22" s="43">
        <v>460</v>
      </c>
      <c r="Y22" s="40">
        <f t="shared" si="11"/>
        <v>41.521739130434774</v>
      </c>
    </row>
    <row r="23" spans="1:25" s="2" customFormat="1" ht="18" customHeight="1">
      <c r="A23" s="22" t="s">
        <v>31</v>
      </c>
      <c r="B23" s="23">
        <v>6</v>
      </c>
      <c r="C23" s="24">
        <v>5250</v>
      </c>
      <c r="D23" s="27">
        <v>0</v>
      </c>
      <c r="E23" s="42"/>
      <c r="F23" s="27">
        <v>7001</v>
      </c>
      <c r="G23" s="28">
        <f t="shared" si="29"/>
        <v>12251</v>
      </c>
      <c r="H23" s="43">
        <v>0</v>
      </c>
      <c r="I23" s="40"/>
      <c r="J23" s="73">
        <v>6</v>
      </c>
      <c r="K23" s="26">
        <v>1.2</v>
      </c>
      <c r="L23" s="27">
        <v>0</v>
      </c>
      <c r="M23" s="42"/>
      <c r="N23" s="75">
        <v>0</v>
      </c>
      <c r="O23" s="26">
        <f t="shared" si="20"/>
        <v>1.2</v>
      </c>
      <c r="P23" s="42">
        <v>0</v>
      </c>
      <c r="Q23" s="40"/>
      <c r="R23" s="73">
        <v>6</v>
      </c>
      <c r="S23" s="24">
        <v>60</v>
      </c>
      <c r="T23" s="92">
        <v>0</v>
      </c>
      <c r="U23" s="26"/>
      <c r="V23" s="27">
        <v>62</v>
      </c>
      <c r="W23" s="41">
        <f t="shared" si="28"/>
        <v>122</v>
      </c>
      <c r="X23" s="43">
        <v>0</v>
      </c>
      <c r="Y23" s="40"/>
    </row>
    <row r="24" spans="1:25" s="1" customFormat="1" ht="18" customHeight="1">
      <c r="A24" s="19" t="s">
        <v>32</v>
      </c>
      <c r="B24" s="20"/>
      <c r="C24" s="21">
        <f aca="true" t="shared" si="30" ref="C24:H24">SUM(C25:C33)</f>
        <v>3428545</v>
      </c>
      <c r="D24" s="21">
        <f t="shared" si="30"/>
        <v>2985270</v>
      </c>
      <c r="E24" s="38">
        <f aca="true" t="shared" si="31" ref="E24:E33">(C24/D24-1)*100</f>
        <v>14.848740649924451</v>
      </c>
      <c r="F24" s="21">
        <f t="shared" si="30"/>
        <v>12598161</v>
      </c>
      <c r="G24" s="36">
        <f t="shared" si="30"/>
        <v>16026706</v>
      </c>
      <c r="H24" s="21">
        <f t="shared" si="30"/>
        <v>13794714</v>
      </c>
      <c r="I24" s="18">
        <f t="shared" si="7"/>
        <v>16.18005273614227</v>
      </c>
      <c r="J24" s="71"/>
      <c r="K24" s="72">
        <f aca="true" t="shared" si="32" ref="K24:P24">SUM(K25:K33)</f>
        <v>37941.3</v>
      </c>
      <c r="L24" s="72">
        <f t="shared" si="32"/>
        <v>31274.699999999997</v>
      </c>
      <c r="M24" s="18">
        <f t="shared" si="15"/>
        <v>21.31627161891243</v>
      </c>
      <c r="N24" s="72">
        <f t="shared" si="32"/>
        <v>120560.669</v>
      </c>
      <c r="O24" s="72">
        <f t="shared" si="32"/>
        <v>158501.61800000002</v>
      </c>
      <c r="P24" s="72">
        <f t="shared" si="32"/>
        <v>142329.89999999997</v>
      </c>
      <c r="Q24" s="18">
        <f t="shared" si="9"/>
        <v>11.362136838429638</v>
      </c>
      <c r="R24" s="71"/>
      <c r="S24" s="47">
        <f aca="true" t="shared" si="33" ref="S24:X24">SUM(S25:S33)</f>
        <v>34285</v>
      </c>
      <c r="T24" s="47">
        <f t="shared" si="33"/>
        <v>28910</v>
      </c>
      <c r="U24" s="38">
        <f t="shared" si="19"/>
        <v>18.592182635766164</v>
      </c>
      <c r="V24" s="47">
        <f t="shared" si="33"/>
        <v>126662</v>
      </c>
      <c r="W24" s="47">
        <f t="shared" si="33"/>
        <v>160947</v>
      </c>
      <c r="X24" s="47">
        <f t="shared" si="33"/>
        <v>134874</v>
      </c>
      <c r="Y24" s="18">
        <f t="shared" si="11"/>
        <v>19.331375950887498</v>
      </c>
    </row>
    <row r="25" spans="1:25" s="2" customFormat="1" ht="18" customHeight="1">
      <c r="A25" s="22" t="s">
        <v>33</v>
      </c>
      <c r="B25" s="23">
        <v>1</v>
      </c>
      <c r="C25" s="24">
        <v>1662944</v>
      </c>
      <c r="D25" s="27">
        <v>1563806</v>
      </c>
      <c r="E25" s="42">
        <f t="shared" si="31"/>
        <v>6.339533164599698</v>
      </c>
      <c r="F25" s="27">
        <v>6108073</v>
      </c>
      <c r="G25" s="28">
        <f t="shared" si="29"/>
        <v>7771017</v>
      </c>
      <c r="H25" s="43">
        <v>7039165</v>
      </c>
      <c r="I25" s="40">
        <f t="shared" si="7"/>
        <v>10.39685815007887</v>
      </c>
      <c r="J25" s="73">
        <v>1</v>
      </c>
      <c r="K25" s="26">
        <v>19915.5</v>
      </c>
      <c r="L25" s="27">
        <v>17281.2</v>
      </c>
      <c r="M25" s="42">
        <f t="shared" si="15"/>
        <v>15.24373307409208</v>
      </c>
      <c r="N25" s="75">
        <v>69353.6</v>
      </c>
      <c r="O25" s="26">
        <f>K25+N25</f>
        <v>89269.1</v>
      </c>
      <c r="P25" s="42">
        <v>81208.4</v>
      </c>
      <c r="Q25" s="40">
        <f t="shared" si="9"/>
        <v>9.9259436215958</v>
      </c>
      <c r="R25" s="73">
        <v>1</v>
      </c>
      <c r="S25" s="24">
        <v>13759</v>
      </c>
      <c r="T25" s="25">
        <v>13255</v>
      </c>
      <c r="U25" s="26">
        <f t="shared" si="19"/>
        <v>3.802338740098077</v>
      </c>
      <c r="V25" s="27">
        <v>52515</v>
      </c>
      <c r="W25" s="43">
        <f>S25+V25</f>
        <v>66274</v>
      </c>
      <c r="X25" s="43">
        <v>60590</v>
      </c>
      <c r="Y25" s="40">
        <f t="shared" si="11"/>
        <v>9.381085987786753</v>
      </c>
    </row>
    <row r="26" spans="1:25" s="2" customFormat="1" ht="18" customHeight="1">
      <c r="A26" s="22" t="s">
        <v>34</v>
      </c>
      <c r="B26" s="23">
        <v>2</v>
      </c>
      <c r="C26" s="24">
        <v>913522</v>
      </c>
      <c r="D26" s="27">
        <v>764694</v>
      </c>
      <c r="E26" s="42">
        <f t="shared" si="31"/>
        <v>19.46242549307304</v>
      </c>
      <c r="F26" s="27">
        <v>3614909</v>
      </c>
      <c r="G26" s="28">
        <f aca="true" t="shared" si="34" ref="G26:G33">C26+F26</f>
        <v>4528431</v>
      </c>
      <c r="H26" s="43">
        <v>3761787</v>
      </c>
      <c r="I26" s="40">
        <f t="shared" si="7"/>
        <v>20.379782268374047</v>
      </c>
      <c r="J26" s="73">
        <v>2</v>
      </c>
      <c r="K26" s="26">
        <v>9491</v>
      </c>
      <c r="L26" s="27">
        <v>8179.2</v>
      </c>
      <c r="M26" s="42">
        <f t="shared" si="15"/>
        <v>16.038243348982782</v>
      </c>
      <c r="N26" s="75">
        <v>28943.993000000002</v>
      </c>
      <c r="O26" s="26">
        <v>38434.9</v>
      </c>
      <c r="P26" s="42">
        <v>35520.5</v>
      </c>
      <c r="Q26" s="40">
        <f t="shared" si="9"/>
        <v>8.204839458904022</v>
      </c>
      <c r="R26" s="73">
        <v>2</v>
      </c>
      <c r="S26" s="24">
        <v>7723</v>
      </c>
      <c r="T26" s="25">
        <v>6945</v>
      </c>
      <c r="U26" s="26">
        <f t="shared" si="19"/>
        <v>11.202303815694737</v>
      </c>
      <c r="V26" s="27">
        <v>32350</v>
      </c>
      <c r="W26" s="43">
        <f aca="true" t="shared" si="35" ref="W26:W33">S26+V26</f>
        <v>40073</v>
      </c>
      <c r="X26" s="43">
        <v>33686</v>
      </c>
      <c r="Y26" s="40">
        <f t="shared" si="11"/>
        <v>18.96039897880426</v>
      </c>
    </row>
    <row r="27" spans="1:25" ht="18" customHeight="1">
      <c r="A27" s="29" t="s">
        <v>35</v>
      </c>
      <c r="B27" s="30">
        <v>3</v>
      </c>
      <c r="C27" s="33">
        <v>435839</v>
      </c>
      <c r="D27" s="32">
        <v>360647</v>
      </c>
      <c r="E27" s="40">
        <f t="shared" si="31"/>
        <v>20.84919602824924</v>
      </c>
      <c r="F27" s="32">
        <v>1471282</v>
      </c>
      <c r="G27" s="28">
        <f t="shared" si="34"/>
        <v>1907121</v>
      </c>
      <c r="H27" s="41">
        <v>1627069</v>
      </c>
      <c r="I27" s="40">
        <f t="shared" si="7"/>
        <v>17.212054313615454</v>
      </c>
      <c r="J27" s="76">
        <v>3</v>
      </c>
      <c r="K27" s="31">
        <v>4756.3</v>
      </c>
      <c r="L27" s="32">
        <v>3171.8</v>
      </c>
      <c r="M27" s="40">
        <f t="shared" si="15"/>
        <v>49.95586102528533</v>
      </c>
      <c r="N27" s="77">
        <v>12240.004</v>
      </c>
      <c r="O27" s="26">
        <v>16996.2</v>
      </c>
      <c r="P27" s="40">
        <v>14390</v>
      </c>
      <c r="Q27" s="40">
        <f t="shared" si="9"/>
        <v>18.111188325225847</v>
      </c>
      <c r="R27" s="76">
        <v>3</v>
      </c>
      <c r="S27" s="33">
        <v>4325</v>
      </c>
      <c r="T27" s="25">
        <v>3795</v>
      </c>
      <c r="U27" s="31">
        <f t="shared" si="19"/>
        <v>13.965744400527003</v>
      </c>
      <c r="V27" s="32">
        <v>15695</v>
      </c>
      <c r="W27" s="43">
        <f t="shared" si="35"/>
        <v>20020</v>
      </c>
      <c r="X27" s="41">
        <v>17486</v>
      </c>
      <c r="Y27" s="40">
        <f t="shared" si="11"/>
        <v>14.491593274619685</v>
      </c>
    </row>
    <row r="28" spans="1:25" ht="18" customHeight="1">
      <c r="A28" s="29" t="s">
        <v>36</v>
      </c>
      <c r="B28" s="30">
        <v>4</v>
      </c>
      <c r="C28" s="33">
        <v>150037</v>
      </c>
      <c r="D28" s="32">
        <v>114194</v>
      </c>
      <c r="E28" s="40">
        <f t="shared" si="31"/>
        <v>31.387813720510714</v>
      </c>
      <c r="F28" s="32">
        <v>448103</v>
      </c>
      <c r="G28" s="28">
        <f t="shared" si="34"/>
        <v>598140</v>
      </c>
      <c r="H28" s="41">
        <v>454965</v>
      </c>
      <c r="I28" s="40">
        <f t="shared" si="7"/>
        <v>31.46945369424021</v>
      </c>
      <c r="J28" s="76">
        <v>6</v>
      </c>
      <c r="K28" s="31">
        <v>340.5</v>
      </c>
      <c r="L28" s="32">
        <v>359.1</v>
      </c>
      <c r="M28" s="40">
        <f t="shared" si="15"/>
        <v>-5.179615705931506</v>
      </c>
      <c r="N28" s="77">
        <v>1498.885</v>
      </c>
      <c r="O28" s="26">
        <f t="shared" si="20"/>
        <v>1839.385</v>
      </c>
      <c r="P28" s="40">
        <v>1600.9</v>
      </c>
      <c r="Q28" s="40">
        <f t="shared" si="9"/>
        <v>14.896932975201448</v>
      </c>
      <c r="R28" s="76">
        <v>5</v>
      </c>
      <c r="S28" s="33">
        <v>1351</v>
      </c>
      <c r="T28" s="25">
        <v>1126</v>
      </c>
      <c r="U28" s="31">
        <f t="shared" si="19"/>
        <v>19.982238010657195</v>
      </c>
      <c r="V28" s="32">
        <v>4229</v>
      </c>
      <c r="W28" s="43">
        <f t="shared" si="35"/>
        <v>5580</v>
      </c>
      <c r="X28" s="41">
        <v>4677</v>
      </c>
      <c r="Y28" s="40">
        <f t="shared" si="11"/>
        <v>19.307248236048746</v>
      </c>
    </row>
    <row r="29" spans="1:25" s="2" customFormat="1" ht="18" customHeight="1">
      <c r="A29" s="22" t="s">
        <v>37</v>
      </c>
      <c r="B29" s="23">
        <v>5</v>
      </c>
      <c r="C29" s="44">
        <v>97325</v>
      </c>
      <c r="D29" s="27">
        <v>85333</v>
      </c>
      <c r="E29" s="42">
        <f t="shared" si="31"/>
        <v>14.053179895233958</v>
      </c>
      <c r="F29" s="45">
        <v>372603</v>
      </c>
      <c r="G29" s="28">
        <f t="shared" si="34"/>
        <v>469928</v>
      </c>
      <c r="H29" s="43">
        <v>431070</v>
      </c>
      <c r="I29" s="40">
        <f t="shared" si="7"/>
        <v>9.01431322059063</v>
      </c>
      <c r="J29" s="73">
        <v>5</v>
      </c>
      <c r="K29" s="80">
        <v>468.9</v>
      </c>
      <c r="L29" s="27">
        <v>409.8</v>
      </c>
      <c r="M29" s="42">
        <f t="shared" si="15"/>
        <v>14.421669106881406</v>
      </c>
      <c r="N29" s="81">
        <v>1310.225</v>
      </c>
      <c r="O29" s="26">
        <v>1779.2</v>
      </c>
      <c r="P29" s="42">
        <v>1850.8</v>
      </c>
      <c r="Q29" s="40">
        <f t="shared" si="9"/>
        <v>-3.8685973633023507</v>
      </c>
      <c r="R29" s="73">
        <v>7</v>
      </c>
      <c r="S29" s="24">
        <v>996</v>
      </c>
      <c r="T29" s="25">
        <v>880</v>
      </c>
      <c r="U29" s="26">
        <f t="shared" si="19"/>
        <v>13.181818181818183</v>
      </c>
      <c r="V29" s="27">
        <v>3760</v>
      </c>
      <c r="W29" s="43">
        <f t="shared" si="35"/>
        <v>4756</v>
      </c>
      <c r="X29" s="43">
        <v>4510</v>
      </c>
      <c r="Y29" s="40">
        <f t="shared" si="11"/>
        <v>5.454545454545445</v>
      </c>
    </row>
    <row r="30" spans="1:25" ht="18" customHeight="1">
      <c r="A30" s="29" t="s">
        <v>38</v>
      </c>
      <c r="B30" s="30">
        <v>6</v>
      </c>
      <c r="C30" s="33">
        <v>53659</v>
      </c>
      <c r="D30" s="32">
        <v>35947</v>
      </c>
      <c r="E30" s="40">
        <f t="shared" si="31"/>
        <v>49.27254012852256</v>
      </c>
      <c r="F30" s="32">
        <v>182786</v>
      </c>
      <c r="G30" s="28">
        <f t="shared" si="34"/>
        <v>236445</v>
      </c>
      <c r="H30" s="41">
        <v>192612</v>
      </c>
      <c r="I30" s="40">
        <f t="shared" si="7"/>
        <v>22.75714908728428</v>
      </c>
      <c r="J30" s="76">
        <v>7</v>
      </c>
      <c r="K30" s="31">
        <v>137.2</v>
      </c>
      <c r="L30" s="32">
        <v>73.9</v>
      </c>
      <c r="M30" s="40">
        <f t="shared" si="15"/>
        <v>85.65629228687412</v>
      </c>
      <c r="N30" s="77">
        <v>401.942</v>
      </c>
      <c r="O30" s="26">
        <f t="shared" si="20"/>
        <v>539.142</v>
      </c>
      <c r="P30" s="40">
        <v>379</v>
      </c>
      <c r="Q30" s="40">
        <f t="shared" si="9"/>
        <v>42.2538258575198</v>
      </c>
      <c r="R30" s="76">
        <v>9</v>
      </c>
      <c r="S30" s="33">
        <v>478</v>
      </c>
      <c r="T30" s="25">
        <v>379</v>
      </c>
      <c r="U30" s="31">
        <f t="shared" si="19"/>
        <v>26.121372031662272</v>
      </c>
      <c r="V30" s="32">
        <v>1884</v>
      </c>
      <c r="W30" s="43">
        <f t="shared" si="35"/>
        <v>2362</v>
      </c>
      <c r="X30" s="41">
        <v>2198</v>
      </c>
      <c r="Y30" s="40">
        <f t="shared" si="11"/>
        <v>7.4613284804367686</v>
      </c>
    </row>
    <row r="31" spans="1:25" ht="18" customHeight="1">
      <c r="A31" s="29" t="s">
        <v>39</v>
      </c>
      <c r="B31" s="30">
        <v>7</v>
      </c>
      <c r="C31" s="33">
        <v>51987</v>
      </c>
      <c r="D31" s="32">
        <v>37056</v>
      </c>
      <c r="E31" s="40">
        <f t="shared" si="31"/>
        <v>40.293069948186535</v>
      </c>
      <c r="F31" s="32">
        <v>181153</v>
      </c>
      <c r="G31" s="28">
        <f t="shared" si="34"/>
        <v>233140</v>
      </c>
      <c r="H31" s="41">
        <v>176171</v>
      </c>
      <c r="I31" s="40">
        <f t="shared" si="7"/>
        <v>32.33733134284302</v>
      </c>
      <c r="J31" s="76">
        <v>4</v>
      </c>
      <c r="K31" s="31">
        <v>2715.5</v>
      </c>
      <c r="L31" s="32">
        <v>1760.1</v>
      </c>
      <c r="M31" s="40">
        <f t="shared" si="15"/>
        <v>54.28100676097949</v>
      </c>
      <c r="N31" s="77">
        <v>6632.529</v>
      </c>
      <c r="O31" s="26">
        <v>9347.9</v>
      </c>
      <c r="P31" s="40">
        <v>7194.9</v>
      </c>
      <c r="Q31" s="40">
        <f t="shared" si="9"/>
        <v>29.923973925975346</v>
      </c>
      <c r="R31" s="76">
        <v>8</v>
      </c>
      <c r="S31" s="33">
        <v>657</v>
      </c>
      <c r="T31" s="25">
        <v>496</v>
      </c>
      <c r="U31" s="31">
        <f t="shared" si="19"/>
        <v>32.45967741935485</v>
      </c>
      <c r="V31" s="32">
        <v>2221</v>
      </c>
      <c r="W31" s="43">
        <f t="shared" si="35"/>
        <v>2878</v>
      </c>
      <c r="X31" s="41">
        <v>2187</v>
      </c>
      <c r="Y31" s="40">
        <f t="shared" si="11"/>
        <v>31.59579332418838</v>
      </c>
    </row>
    <row r="32" spans="1:25" ht="18" customHeight="1">
      <c r="A32" s="29" t="s">
        <v>40</v>
      </c>
      <c r="B32" s="30">
        <v>8</v>
      </c>
      <c r="C32" s="33">
        <v>34870</v>
      </c>
      <c r="D32" s="32">
        <v>0</v>
      </c>
      <c r="E32" s="40"/>
      <c r="F32" s="32">
        <v>80159</v>
      </c>
      <c r="G32" s="28">
        <f t="shared" si="34"/>
        <v>115029</v>
      </c>
      <c r="H32" s="41">
        <v>0</v>
      </c>
      <c r="I32" s="18"/>
      <c r="J32" s="76">
        <v>8</v>
      </c>
      <c r="K32" s="31">
        <v>83.1</v>
      </c>
      <c r="L32" s="32">
        <v>0</v>
      </c>
      <c r="M32" s="40"/>
      <c r="N32" s="77">
        <v>52.591</v>
      </c>
      <c r="O32" s="26">
        <f t="shared" si="20"/>
        <v>135.691</v>
      </c>
      <c r="P32" s="40">
        <v>0</v>
      </c>
      <c r="Q32" s="18"/>
      <c r="R32" s="76">
        <v>6</v>
      </c>
      <c r="S32" s="33">
        <v>1330</v>
      </c>
      <c r="T32" s="92">
        <v>0</v>
      </c>
      <c r="U32" s="31"/>
      <c r="V32" s="32">
        <v>990</v>
      </c>
      <c r="W32" s="43">
        <f t="shared" si="35"/>
        <v>2320</v>
      </c>
      <c r="X32" s="40">
        <v>0</v>
      </c>
      <c r="Y32" s="18"/>
    </row>
    <row r="33" spans="1:25" ht="18" customHeight="1">
      <c r="A33" s="29" t="s">
        <v>41</v>
      </c>
      <c r="B33" s="30">
        <v>9</v>
      </c>
      <c r="C33" s="33">
        <v>28362</v>
      </c>
      <c r="D33" s="32">
        <v>23593</v>
      </c>
      <c r="E33" s="40">
        <f t="shared" si="31"/>
        <v>20.21362268469462</v>
      </c>
      <c r="F33" s="32">
        <v>139093</v>
      </c>
      <c r="G33" s="28">
        <f t="shared" si="34"/>
        <v>167455</v>
      </c>
      <c r="H33" s="41">
        <v>111875</v>
      </c>
      <c r="I33" s="40">
        <f t="shared" si="7"/>
        <v>49.6804469273743</v>
      </c>
      <c r="J33" s="76">
        <v>9</v>
      </c>
      <c r="K33" s="31">
        <v>33.3</v>
      </c>
      <c r="L33" s="32">
        <v>39.6</v>
      </c>
      <c r="M33" s="40">
        <f t="shared" si="15"/>
        <v>-15.909090909090917</v>
      </c>
      <c r="N33" s="77">
        <v>126.9</v>
      </c>
      <c r="O33" s="26">
        <v>160.1</v>
      </c>
      <c r="P33" s="40">
        <v>185.4</v>
      </c>
      <c r="Q33" s="40">
        <f t="shared" si="9"/>
        <v>-13.646170442286953</v>
      </c>
      <c r="R33" s="76">
        <v>4</v>
      </c>
      <c r="S33" s="33">
        <v>3666</v>
      </c>
      <c r="T33" s="25">
        <v>2034</v>
      </c>
      <c r="U33" s="31">
        <f t="shared" si="19"/>
        <v>80.23598820058997</v>
      </c>
      <c r="V33" s="32">
        <v>13018</v>
      </c>
      <c r="W33" s="43">
        <f t="shared" si="35"/>
        <v>16684</v>
      </c>
      <c r="X33" s="41">
        <v>9540</v>
      </c>
      <c r="Y33" s="40">
        <f t="shared" si="11"/>
        <v>74.88469601677149</v>
      </c>
    </row>
    <row r="34" spans="1:25" s="3" customFormat="1" ht="18" customHeight="1">
      <c r="A34" s="19" t="s">
        <v>42</v>
      </c>
      <c r="B34" s="46"/>
      <c r="C34" s="21">
        <f aca="true" t="shared" si="36" ref="C34:H34">SUM(C35:C43)</f>
        <v>3046386</v>
      </c>
      <c r="D34" s="21">
        <f t="shared" si="36"/>
        <v>2532865</v>
      </c>
      <c r="E34" s="38">
        <f aca="true" t="shared" si="37" ref="E34:E43">(C34/D34-1)*100</f>
        <v>20.274313869866734</v>
      </c>
      <c r="F34" s="21">
        <f t="shared" si="36"/>
        <v>11474376</v>
      </c>
      <c r="G34" s="36">
        <f t="shared" si="36"/>
        <v>14525434</v>
      </c>
      <c r="H34" s="47">
        <f t="shared" si="36"/>
        <v>12369533</v>
      </c>
      <c r="I34" s="18">
        <f t="shared" si="7"/>
        <v>17.429122021017296</v>
      </c>
      <c r="J34" s="82"/>
      <c r="K34" s="18">
        <f aca="true" t="shared" si="38" ref="K34:P34">SUM(K35:K43)</f>
        <v>41599.7</v>
      </c>
      <c r="L34" s="47">
        <f t="shared" si="38"/>
        <v>40651.700000000004</v>
      </c>
      <c r="M34" s="18">
        <f t="shared" si="15"/>
        <v>2.3320057955755757</v>
      </c>
      <c r="N34" s="21">
        <f t="shared" si="38"/>
        <v>154310.40800000002</v>
      </c>
      <c r="O34" s="18">
        <f t="shared" si="38"/>
        <v>196290.861</v>
      </c>
      <c r="P34" s="21">
        <f t="shared" si="38"/>
        <v>193973.5</v>
      </c>
      <c r="Q34" s="18">
        <f t="shared" si="9"/>
        <v>1.194679170092816</v>
      </c>
      <c r="R34" s="82"/>
      <c r="S34" s="21">
        <f aca="true" t="shared" si="39" ref="S34:X34">SUM(S35:S43)</f>
        <v>32772</v>
      </c>
      <c r="T34" s="21">
        <f t="shared" si="39"/>
        <v>28741</v>
      </c>
      <c r="U34" s="38">
        <f t="shared" si="19"/>
        <v>14.025260081416802</v>
      </c>
      <c r="V34" s="21">
        <f t="shared" si="39"/>
        <v>121052</v>
      </c>
      <c r="W34" s="47">
        <f t="shared" si="39"/>
        <v>153824</v>
      </c>
      <c r="X34" s="21">
        <f t="shared" si="39"/>
        <v>138183</v>
      </c>
      <c r="Y34" s="18">
        <f t="shared" si="11"/>
        <v>11.319047929195335</v>
      </c>
    </row>
    <row r="35" spans="1:25" s="4" customFormat="1" ht="18" customHeight="1">
      <c r="A35" s="48" t="s">
        <v>43</v>
      </c>
      <c r="B35" s="49">
        <v>1</v>
      </c>
      <c r="C35" s="33">
        <v>1817597</v>
      </c>
      <c r="D35" s="32">
        <v>1568898</v>
      </c>
      <c r="E35" s="40">
        <f t="shared" si="37"/>
        <v>15.85182720610263</v>
      </c>
      <c r="F35" s="32">
        <v>6981312</v>
      </c>
      <c r="G35" s="28">
        <v>8803581</v>
      </c>
      <c r="H35" s="41">
        <v>7550611</v>
      </c>
      <c r="I35" s="40">
        <f t="shared" si="7"/>
        <v>16.594286210745057</v>
      </c>
      <c r="J35" s="83">
        <v>1</v>
      </c>
      <c r="K35" s="31">
        <v>27378.2</v>
      </c>
      <c r="L35" s="32">
        <v>26651.4</v>
      </c>
      <c r="M35" s="40">
        <f t="shared" si="15"/>
        <v>2.7270612425613683</v>
      </c>
      <c r="N35" s="77">
        <v>107029.5</v>
      </c>
      <c r="O35" s="26">
        <v>134788.4</v>
      </c>
      <c r="P35" s="40">
        <v>130609.6</v>
      </c>
      <c r="Q35" s="40">
        <f t="shared" si="9"/>
        <v>3.1994585390354047</v>
      </c>
      <c r="R35" s="83">
        <v>1</v>
      </c>
      <c r="S35" s="33">
        <v>15375</v>
      </c>
      <c r="T35" s="25">
        <v>13918</v>
      </c>
      <c r="U35" s="31">
        <f t="shared" si="19"/>
        <v>10.468458111797663</v>
      </c>
      <c r="V35" s="32">
        <v>59283</v>
      </c>
      <c r="W35" s="41">
        <f>S35+V35</f>
        <v>74658</v>
      </c>
      <c r="X35" s="41">
        <v>66346</v>
      </c>
      <c r="Y35" s="40">
        <f t="shared" si="11"/>
        <v>12.528260935097823</v>
      </c>
    </row>
    <row r="36" spans="1:25" s="4" customFormat="1" ht="18" customHeight="1">
      <c r="A36" s="48" t="s">
        <v>44</v>
      </c>
      <c r="B36" s="49">
        <v>2</v>
      </c>
      <c r="C36" s="33">
        <v>452916</v>
      </c>
      <c r="D36" s="32">
        <v>370637</v>
      </c>
      <c r="E36" s="40">
        <f t="shared" si="37"/>
        <v>22.19934868887887</v>
      </c>
      <c r="F36" s="32">
        <v>1688400</v>
      </c>
      <c r="G36" s="28">
        <f aca="true" t="shared" si="40" ref="G35:G43">C36+F36</f>
        <v>2141316</v>
      </c>
      <c r="H36" s="41">
        <v>1866366</v>
      </c>
      <c r="I36" s="40">
        <f t="shared" si="7"/>
        <v>14.731837163771733</v>
      </c>
      <c r="J36" s="83">
        <v>2</v>
      </c>
      <c r="K36" s="31">
        <v>7715.4</v>
      </c>
      <c r="L36" s="32">
        <v>7681.7</v>
      </c>
      <c r="M36" s="40">
        <f t="shared" si="15"/>
        <v>0.43870497415936516</v>
      </c>
      <c r="N36" s="77">
        <v>25051.1</v>
      </c>
      <c r="O36" s="26">
        <f aca="true" t="shared" si="41" ref="O36:O40">K36+N36</f>
        <v>32766.5</v>
      </c>
      <c r="P36" s="40">
        <v>35498</v>
      </c>
      <c r="Q36" s="40">
        <f t="shared" si="9"/>
        <v>-7.694799707025746</v>
      </c>
      <c r="R36" s="83">
        <v>3</v>
      </c>
      <c r="S36" s="33">
        <v>3800</v>
      </c>
      <c r="T36" s="25">
        <v>3141</v>
      </c>
      <c r="U36" s="31">
        <f t="shared" si="19"/>
        <v>20.980579433301493</v>
      </c>
      <c r="V36" s="32">
        <v>13426</v>
      </c>
      <c r="W36" s="41">
        <f aca="true" t="shared" si="42" ref="W36:W43">S36+V36</f>
        <v>17226</v>
      </c>
      <c r="X36" s="41">
        <v>15421</v>
      </c>
      <c r="Y36" s="40">
        <f t="shared" si="11"/>
        <v>11.704818105181246</v>
      </c>
    </row>
    <row r="37" spans="1:25" s="4" customFormat="1" ht="18" customHeight="1">
      <c r="A37" s="48" t="s">
        <v>45</v>
      </c>
      <c r="B37" s="49">
        <v>3</v>
      </c>
      <c r="C37" s="33">
        <v>146213</v>
      </c>
      <c r="D37" s="32">
        <v>147613</v>
      </c>
      <c r="E37" s="40">
        <f t="shared" si="37"/>
        <v>-0.9484259516438276</v>
      </c>
      <c r="F37" s="32">
        <v>615443</v>
      </c>
      <c r="G37" s="28">
        <f t="shared" si="40"/>
        <v>761656</v>
      </c>
      <c r="H37" s="41">
        <v>759526</v>
      </c>
      <c r="I37" s="40">
        <f t="shared" si="7"/>
        <v>0.2804380626864722</v>
      </c>
      <c r="J37" s="83">
        <v>4</v>
      </c>
      <c r="K37" s="31">
        <v>1083.1</v>
      </c>
      <c r="L37" s="32">
        <v>1399</v>
      </c>
      <c r="M37" s="40">
        <f t="shared" si="15"/>
        <v>-22.580414581844177</v>
      </c>
      <c r="N37" s="77">
        <v>5110.026</v>
      </c>
      <c r="O37" s="26">
        <f t="shared" si="20"/>
        <v>6193.126</v>
      </c>
      <c r="P37" s="40">
        <v>6763.3</v>
      </c>
      <c r="Q37" s="40">
        <f t="shared" si="9"/>
        <v>-8.430411189803788</v>
      </c>
      <c r="R37" s="83">
        <v>6</v>
      </c>
      <c r="S37" s="33">
        <v>1613</v>
      </c>
      <c r="T37" s="25">
        <v>1783</v>
      </c>
      <c r="U37" s="31">
        <f t="shared" si="19"/>
        <v>-9.534492428491303</v>
      </c>
      <c r="V37" s="32">
        <v>8368</v>
      </c>
      <c r="W37" s="41">
        <f t="shared" si="42"/>
        <v>9981</v>
      </c>
      <c r="X37" s="41">
        <v>10641</v>
      </c>
      <c r="Y37" s="40">
        <f t="shared" si="11"/>
        <v>-6.202424584155619</v>
      </c>
    </row>
    <row r="38" spans="1:25" s="4" customFormat="1" ht="18" customHeight="1">
      <c r="A38" s="48" t="s">
        <v>46</v>
      </c>
      <c r="B38" s="49">
        <v>4</v>
      </c>
      <c r="C38" s="33">
        <v>127340</v>
      </c>
      <c r="D38" s="32">
        <v>98053</v>
      </c>
      <c r="E38" s="40">
        <f t="shared" si="37"/>
        <v>29.86854048320806</v>
      </c>
      <c r="F38" s="32">
        <v>442973</v>
      </c>
      <c r="G38" s="28">
        <f t="shared" si="40"/>
        <v>570313</v>
      </c>
      <c r="H38" s="41">
        <v>470105</v>
      </c>
      <c r="I38" s="40">
        <f t="shared" si="7"/>
        <v>21.316088958849623</v>
      </c>
      <c r="J38" s="83">
        <v>3</v>
      </c>
      <c r="K38" s="31">
        <v>2911.8</v>
      </c>
      <c r="L38" s="32">
        <v>2815.8</v>
      </c>
      <c r="M38" s="40">
        <f t="shared" si="15"/>
        <v>3.4093330492222407</v>
      </c>
      <c r="N38" s="77">
        <v>9361.747</v>
      </c>
      <c r="O38" s="26">
        <v>12273.6</v>
      </c>
      <c r="P38" s="40">
        <v>11546.6</v>
      </c>
      <c r="Q38" s="40">
        <f t="shared" si="9"/>
        <v>6.296225728785965</v>
      </c>
      <c r="R38" s="83">
        <v>7</v>
      </c>
      <c r="S38" s="33">
        <v>1418</v>
      </c>
      <c r="T38" s="25">
        <v>2490</v>
      </c>
      <c r="U38" s="31">
        <f t="shared" si="19"/>
        <v>-43.05220883534137</v>
      </c>
      <c r="V38" s="32">
        <v>6824</v>
      </c>
      <c r="W38" s="41">
        <f t="shared" si="42"/>
        <v>8242</v>
      </c>
      <c r="X38" s="41">
        <v>10372</v>
      </c>
      <c r="Y38" s="40">
        <f t="shared" si="11"/>
        <v>-20.53605861935981</v>
      </c>
    </row>
    <row r="39" spans="1:25" s="5" customFormat="1" ht="18" customHeight="1">
      <c r="A39" s="39" t="s">
        <v>47</v>
      </c>
      <c r="B39" s="50">
        <v>5</v>
      </c>
      <c r="C39" s="24">
        <v>126577</v>
      </c>
      <c r="D39" s="25">
        <v>71042</v>
      </c>
      <c r="E39" s="42">
        <f t="shared" si="37"/>
        <v>78.17206722783705</v>
      </c>
      <c r="F39" s="27">
        <v>405851</v>
      </c>
      <c r="G39" s="28">
        <f t="shared" si="40"/>
        <v>532428</v>
      </c>
      <c r="H39" s="43">
        <v>398441</v>
      </c>
      <c r="I39" s="40">
        <f t="shared" si="7"/>
        <v>33.627814406649925</v>
      </c>
      <c r="J39" s="84">
        <v>6</v>
      </c>
      <c r="K39" s="26">
        <v>762.6</v>
      </c>
      <c r="L39" s="27">
        <v>679.3</v>
      </c>
      <c r="M39" s="42">
        <f t="shared" si="15"/>
        <v>12.262623288679531</v>
      </c>
      <c r="N39" s="75">
        <v>2237.4170000000004</v>
      </c>
      <c r="O39" s="26">
        <f t="shared" si="41"/>
        <v>3000.0170000000003</v>
      </c>
      <c r="P39" s="42">
        <v>3570.9</v>
      </c>
      <c r="Q39" s="40">
        <f t="shared" si="9"/>
        <v>-15.987090089333211</v>
      </c>
      <c r="R39" s="84">
        <v>2</v>
      </c>
      <c r="S39" s="24">
        <v>4786</v>
      </c>
      <c r="T39" s="25">
        <v>2372</v>
      </c>
      <c r="U39" s="31">
        <f t="shared" si="19"/>
        <v>101.77065767284992</v>
      </c>
      <c r="V39" s="27">
        <v>11842</v>
      </c>
      <c r="W39" s="41">
        <f t="shared" si="42"/>
        <v>16628</v>
      </c>
      <c r="X39" s="43">
        <v>12631</v>
      </c>
      <c r="Y39" s="40">
        <f t="shared" si="11"/>
        <v>31.64436703348903</v>
      </c>
    </row>
    <row r="40" spans="1:25" s="5" customFormat="1" ht="18" customHeight="1">
      <c r="A40" s="39" t="s">
        <v>48</v>
      </c>
      <c r="B40" s="50">
        <v>6</v>
      </c>
      <c r="C40" s="24">
        <v>121937</v>
      </c>
      <c r="D40" s="27">
        <v>114143</v>
      </c>
      <c r="E40" s="42">
        <f t="shared" si="37"/>
        <v>6.828276810667311</v>
      </c>
      <c r="F40" s="27">
        <v>481613</v>
      </c>
      <c r="G40" s="28">
        <f t="shared" si="40"/>
        <v>603550</v>
      </c>
      <c r="H40" s="43">
        <v>554865</v>
      </c>
      <c r="I40" s="40">
        <f t="shared" si="7"/>
        <v>8.774206338478718</v>
      </c>
      <c r="J40" s="84">
        <v>5</v>
      </c>
      <c r="K40" s="26">
        <v>844.2</v>
      </c>
      <c r="L40" s="27">
        <v>705.5</v>
      </c>
      <c r="M40" s="42">
        <f t="shared" si="15"/>
        <v>19.659815733522336</v>
      </c>
      <c r="N40" s="75">
        <v>2503.5</v>
      </c>
      <c r="O40" s="26">
        <f t="shared" si="41"/>
        <v>3347.7</v>
      </c>
      <c r="P40" s="42">
        <v>2833.4</v>
      </c>
      <c r="Q40" s="40">
        <f t="shared" si="9"/>
        <v>18.151337615585494</v>
      </c>
      <c r="R40" s="84">
        <v>5</v>
      </c>
      <c r="S40" s="24">
        <v>1918</v>
      </c>
      <c r="T40" s="25">
        <v>2864</v>
      </c>
      <c r="U40" s="26">
        <f t="shared" si="19"/>
        <v>-33.03072625698324</v>
      </c>
      <c r="V40" s="27">
        <v>11030</v>
      </c>
      <c r="W40" s="41">
        <f t="shared" si="42"/>
        <v>12948</v>
      </c>
      <c r="X40" s="43">
        <v>12682</v>
      </c>
      <c r="Y40" s="40">
        <f t="shared" si="11"/>
        <v>2.0974609683015233</v>
      </c>
    </row>
    <row r="41" spans="1:25" s="5" customFormat="1" ht="18" customHeight="1">
      <c r="A41" s="39" t="s">
        <v>49</v>
      </c>
      <c r="B41" s="49">
        <v>7</v>
      </c>
      <c r="C41" s="24">
        <v>110330</v>
      </c>
      <c r="D41" s="25">
        <v>64629</v>
      </c>
      <c r="E41" s="42">
        <f t="shared" si="37"/>
        <v>70.71283789011125</v>
      </c>
      <c r="F41" s="27">
        <v>381582</v>
      </c>
      <c r="G41" s="28">
        <f t="shared" si="40"/>
        <v>491912</v>
      </c>
      <c r="H41" s="43">
        <v>273674</v>
      </c>
      <c r="I41" s="40">
        <f t="shared" si="7"/>
        <v>79.74378274881792</v>
      </c>
      <c r="J41" s="84">
        <v>8</v>
      </c>
      <c r="K41" s="26">
        <v>388</v>
      </c>
      <c r="L41" s="27">
        <v>225.9</v>
      </c>
      <c r="M41" s="42">
        <f t="shared" si="15"/>
        <v>71.75741478530323</v>
      </c>
      <c r="N41" s="75">
        <v>1242.708</v>
      </c>
      <c r="O41" s="26">
        <f t="shared" si="20"/>
        <v>1630.708</v>
      </c>
      <c r="P41" s="42">
        <v>824.4</v>
      </c>
      <c r="Q41" s="40">
        <f t="shared" si="9"/>
        <v>97.80543425521593</v>
      </c>
      <c r="R41" s="84">
        <v>8</v>
      </c>
      <c r="S41" s="24">
        <v>1102</v>
      </c>
      <c r="T41" s="25">
        <v>656</v>
      </c>
      <c r="U41" s="26">
        <f t="shared" si="19"/>
        <v>67.98780487804879</v>
      </c>
      <c r="V41" s="27">
        <v>3916</v>
      </c>
      <c r="W41" s="41">
        <f t="shared" si="42"/>
        <v>5018</v>
      </c>
      <c r="X41" s="43">
        <v>2808</v>
      </c>
      <c r="Y41" s="40">
        <f t="shared" si="11"/>
        <v>78.7037037037037</v>
      </c>
    </row>
    <row r="42" spans="1:25" s="4" customFormat="1" ht="18" customHeight="1">
      <c r="A42" s="48" t="s">
        <v>50</v>
      </c>
      <c r="B42" s="49">
        <v>8</v>
      </c>
      <c r="C42" s="33">
        <v>77275</v>
      </c>
      <c r="D42" s="25">
        <v>45799</v>
      </c>
      <c r="E42" s="40">
        <f t="shared" si="37"/>
        <v>68.7263914059259</v>
      </c>
      <c r="F42" s="32">
        <v>219762</v>
      </c>
      <c r="G42" s="28">
        <f t="shared" si="40"/>
        <v>297037</v>
      </c>
      <c r="H42" s="41">
        <v>208148</v>
      </c>
      <c r="I42" s="40">
        <f t="shared" si="7"/>
        <v>42.704710110113965</v>
      </c>
      <c r="J42" s="83">
        <v>7</v>
      </c>
      <c r="K42" s="31">
        <v>392.1</v>
      </c>
      <c r="L42" s="32">
        <v>373</v>
      </c>
      <c r="M42" s="40">
        <f t="shared" si="15"/>
        <v>5.1206434316353855</v>
      </c>
      <c r="N42" s="77">
        <v>1382.0059999999999</v>
      </c>
      <c r="O42" s="26">
        <f t="shared" si="20"/>
        <v>1774.1059999999998</v>
      </c>
      <c r="P42" s="40">
        <v>1697.6</v>
      </c>
      <c r="Q42" s="40">
        <f t="shared" si="9"/>
        <v>4.506715362865221</v>
      </c>
      <c r="R42" s="83">
        <v>4</v>
      </c>
      <c r="S42" s="33">
        <v>2034</v>
      </c>
      <c r="T42" s="25">
        <v>945</v>
      </c>
      <c r="U42" s="31">
        <f t="shared" si="19"/>
        <v>115.23809523809523</v>
      </c>
      <c r="V42" s="32">
        <v>3553</v>
      </c>
      <c r="W42" s="41">
        <f t="shared" si="42"/>
        <v>5587</v>
      </c>
      <c r="X42" s="41">
        <v>4038</v>
      </c>
      <c r="Y42" s="40">
        <f t="shared" si="11"/>
        <v>38.3605745418524</v>
      </c>
    </row>
    <row r="43" spans="1:25" s="4" customFormat="1" ht="18" customHeight="1">
      <c r="A43" s="48" t="s">
        <v>51</v>
      </c>
      <c r="B43" s="50">
        <v>9</v>
      </c>
      <c r="C43" s="33">
        <v>66201</v>
      </c>
      <c r="D43" s="25">
        <v>52051</v>
      </c>
      <c r="E43" s="40">
        <f t="shared" si="37"/>
        <v>27.184876371251264</v>
      </c>
      <c r="F43" s="32">
        <v>257440</v>
      </c>
      <c r="G43" s="28">
        <f t="shared" si="40"/>
        <v>323641</v>
      </c>
      <c r="H43" s="41">
        <v>287797</v>
      </c>
      <c r="I43" s="40">
        <f t="shared" si="7"/>
        <v>12.454612105060159</v>
      </c>
      <c r="J43" s="83">
        <v>9</v>
      </c>
      <c r="K43" s="31">
        <v>124.3</v>
      </c>
      <c r="L43" s="32">
        <v>120.1</v>
      </c>
      <c r="M43" s="40">
        <f t="shared" si="15"/>
        <v>3.497085761865115</v>
      </c>
      <c r="N43" s="77">
        <v>392.404</v>
      </c>
      <c r="O43" s="26">
        <f t="shared" si="20"/>
        <v>516.704</v>
      </c>
      <c r="P43" s="40">
        <v>629.7</v>
      </c>
      <c r="Q43" s="40">
        <f t="shared" si="9"/>
        <v>-17.944417976814375</v>
      </c>
      <c r="R43" s="83">
        <v>9</v>
      </c>
      <c r="S43" s="33">
        <v>726</v>
      </c>
      <c r="T43" s="25">
        <v>572</v>
      </c>
      <c r="U43" s="31">
        <f t="shared" si="19"/>
        <v>26.923076923076916</v>
      </c>
      <c r="V43" s="32">
        <v>2810</v>
      </c>
      <c r="W43" s="41">
        <f t="shared" si="42"/>
        <v>3536</v>
      </c>
      <c r="X43" s="41">
        <v>3244</v>
      </c>
      <c r="Y43" s="40">
        <f t="shared" si="11"/>
        <v>9.00123304562268</v>
      </c>
    </row>
    <row r="44" spans="1:25" ht="18" customHeight="1">
      <c r="A44" s="19" t="s">
        <v>52</v>
      </c>
      <c r="B44" s="37"/>
      <c r="C44" s="21">
        <f aca="true" t="shared" si="43" ref="C44:H44">SUM(C45:C50)</f>
        <v>845975</v>
      </c>
      <c r="D44" s="21">
        <f t="shared" si="43"/>
        <v>784547</v>
      </c>
      <c r="E44" s="38">
        <f aca="true" t="shared" si="44" ref="E44:E56">(C44/D44-1)*100</f>
        <v>7.829741239211918</v>
      </c>
      <c r="F44" s="21">
        <f t="shared" si="43"/>
        <v>3425565</v>
      </c>
      <c r="G44" s="36">
        <f t="shared" si="43"/>
        <v>4271540</v>
      </c>
      <c r="H44" s="21">
        <f t="shared" si="43"/>
        <v>4084238</v>
      </c>
      <c r="I44" s="18">
        <f t="shared" si="7"/>
        <v>4.585971728386062</v>
      </c>
      <c r="J44" s="79"/>
      <c r="K44" s="18">
        <f aca="true" t="shared" si="45" ref="K44:P44">SUM(K45:K50)</f>
        <v>5028.6</v>
      </c>
      <c r="L44" s="21">
        <f t="shared" si="45"/>
        <v>5215.8</v>
      </c>
      <c r="M44" s="18">
        <f t="shared" si="15"/>
        <v>-3.589094673875526</v>
      </c>
      <c r="N44" s="21">
        <f t="shared" si="45"/>
        <v>19574.289</v>
      </c>
      <c r="O44" s="18">
        <f t="shared" si="45"/>
        <v>24602.889</v>
      </c>
      <c r="P44" s="21">
        <f t="shared" si="45"/>
        <v>24617.300000000003</v>
      </c>
      <c r="Q44" s="18">
        <f t="shared" si="9"/>
        <v>-0.058540132345963336</v>
      </c>
      <c r="R44" s="79"/>
      <c r="S44" s="21">
        <f aca="true" t="shared" si="46" ref="S44:X44">SUM(S45:S50)</f>
        <v>7341</v>
      </c>
      <c r="T44" s="21">
        <f t="shared" si="46"/>
        <v>8363</v>
      </c>
      <c r="U44" s="38">
        <f t="shared" si="19"/>
        <v>-12.220495037665913</v>
      </c>
      <c r="V44" s="21">
        <f t="shared" si="46"/>
        <v>33194</v>
      </c>
      <c r="W44" s="21">
        <f t="shared" si="46"/>
        <v>40535</v>
      </c>
      <c r="X44" s="21">
        <f t="shared" si="46"/>
        <v>40283</v>
      </c>
      <c r="Y44" s="18">
        <f t="shared" si="11"/>
        <v>0.6255740635007223</v>
      </c>
    </row>
    <row r="45" spans="1:25" ht="18" customHeight="1">
      <c r="A45" s="29" t="s">
        <v>53</v>
      </c>
      <c r="B45" s="30">
        <v>1</v>
      </c>
      <c r="C45" s="33">
        <v>621003</v>
      </c>
      <c r="D45" s="32">
        <v>596793</v>
      </c>
      <c r="E45" s="40">
        <f t="shared" si="44"/>
        <v>4.05668297047721</v>
      </c>
      <c r="F45" s="32">
        <v>2584550</v>
      </c>
      <c r="G45" s="28">
        <f>C45+F45</f>
        <v>3205553</v>
      </c>
      <c r="H45" s="51">
        <v>3145176</v>
      </c>
      <c r="I45" s="40">
        <f t="shared" si="7"/>
        <v>1.9196699962100716</v>
      </c>
      <c r="J45" s="76">
        <v>1</v>
      </c>
      <c r="K45" s="31">
        <v>4032.2</v>
      </c>
      <c r="L45" s="32">
        <v>4276.6</v>
      </c>
      <c r="M45" s="40">
        <f t="shared" si="15"/>
        <v>-5.71482018425854</v>
      </c>
      <c r="N45" s="77">
        <v>15842.479</v>
      </c>
      <c r="O45" s="26">
        <f t="shared" si="20"/>
        <v>19874.679</v>
      </c>
      <c r="P45" s="40">
        <v>19941.7</v>
      </c>
      <c r="Q45" s="40">
        <f t="shared" si="9"/>
        <v>-0.3360846868622036</v>
      </c>
      <c r="R45" s="76">
        <v>1</v>
      </c>
      <c r="S45" s="33">
        <v>5259</v>
      </c>
      <c r="T45" s="25">
        <v>5458</v>
      </c>
      <c r="U45" s="31">
        <f t="shared" si="19"/>
        <v>-3.646024184683039</v>
      </c>
      <c r="V45" s="32">
        <v>22325</v>
      </c>
      <c r="W45" s="41">
        <f aca="true" t="shared" si="47" ref="W45:W50">S45+V45</f>
        <v>27584</v>
      </c>
      <c r="X45" s="51">
        <v>29242</v>
      </c>
      <c r="Y45" s="40">
        <f t="shared" si="11"/>
        <v>-5.669926817591131</v>
      </c>
    </row>
    <row r="46" spans="1:25" ht="18" customHeight="1">
      <c r="A46" s="29" t="s">
        <v>54</v>
      </c>
      <c r="B46" s="30">
        <v>2</v>
      </c>
      <c r="C46" s="33">
        <v>92966</v>
      </c>
      <c r="D46" s="32">
        <v>74711</v>
      </c>
      <c r="E46" s="40">
        <f t="shared" si="44"/>
        <v>24.43415293597997</v>
      </c>
      <c r="F46" s="32">
        <v>357994</v>
      </c>
      <c r="G46" s="28">
        <f>C46+F46</f>
        <v>450960</v>
      </c>
      <c r="H46" s="51">
        <v>360170</v>
      </c>
      <c r="I46" s="40">
        <f t="shared" si="7"/>
        <v>25.2075408834717</v>
      </c>
      <c r="J46" s="76">
        <v>2</v>
      </c>
      <c r="K46" s="31">
        <v>634.3</v>
      </c>
      <c r="L46" s="32">
        <v>551.3</v>
      </c>
      <c r="M46" s="40">
        <f t="shared" si="15"/>
        <v>15.055323780155994</v>
      </c>
      <c r="N46" s="77">
        <v>2163.2520000000004</v>
      </c>
      <c r="O46" s="26">
        <v>2797.5</v>
      </c>
      <c r="P46" s="40">
        <v>2317.4</v>
      </c>
      <c r="Q46" s="40">
        <f t="shared" si="9"/>
        <v>20.71718304996979</v>
      </c>
      <c r="R46" s="76">
        <v>2</v>
      </c>
      <c r="S46" s="33">
        <v>822</v>
      </c>
      <c r="T46" s="25">
        <v>1747</v>
      </c>
      <c r="U46" s="31">
        <f t="shared" si="19"/>
        <v>-52.94791070406411</v>
      </c>
      <c r="V46" s="32">
        <v>5951</v>
      </c>
      <c r="W46" s="41">
        <f t="shared" si="47"/>
        <v>6773</v>
      </c>
      <c r="X46" s="51">
        <v>4925</v>
      </c>
      <c r="Y46" s="40">
        <f t="shared" si="11"/>
        <v>37.52284263959391</v>
      </c>
    </row>
    <row r="47" spans="1:25" s="2" customFormat="1" ht="18" customHeight="1">
      <c r="A47" s="22" t="s">
        <v>55</v>
      </c>
      <c r="B47" s="30">
        <v>3</v>
      </c>
      <c r="C47" s="24">
        <v>48090</v>
      </c>
      <c r="D47" s="27">
        <v>40903</v>
      </c>
      <c r="E47" s="42">
        <f t="shared" si="44"/>
        <v>17.570838324817252</v>
      </c>
      <c r="F47" s="27">
        <v>168415</v>
      </c>
      <c r="G47" s="28">
        <f aca="true" t="shared" si="48" ref="G47:G56">C47+F47</f>
        <v>216505</v>
      </c>
      <c r="H47" s="52">
        <v>206923</v>
      </c>
      <c r="I47" s="40">
        <f t="shared" si="7"/>
        <v>4.630708041155396</v>
      </c>
      <c r="J47" s="73">
        <v>3</v>
      </c>
      <c r="K47" s="26">
        <v>226.5</v>
      </c>
      <c r="L47" s="27">
        <v>245.9</v>
      </c>
      <c r="M47" s="42">
        <f t="shared" si="15"/>
        <v>-7.889385929239534</v>
      </c>
      <c r="N47" s="75">
        <v>995.816</v>
      </c>
      <c r="O47" s="26">
        <f t="shared" si="20"/>
        <v>1222.316</v>
      </c>
      <c r="P47" s="42">
        <v>1325.4</v>
      </c>
      <c r="Q47" s="40">
        <f t="shared" si="9"/>
        <v>-7.777576580654899</v>
      </c>
      <c r="R47" s="73">
        <v>3</v>
      </c>
      <c r="S47" s="24">
        <v>510</v>
      </c>
      <c r="T47" s="25">
        <v>474</v>
      </c>
      <c r="U47" s="26">
        <f t="shared" si="19"/>
        <v>7.594936708860756</v>
      </c>
      <c r="V47" s="27">
        <v>1952</v>
      </c>
      <c r="W47" s="41">
        <f t="shared" si="47"/>
        <v>2462</v>
      </c>
      <c r="X47" s="52">
        <v>2374</v>
      </c>
      <c r="Y47" s="40">
        <f t="shared" si="11"/>
        <v>3.7068239258635227</v>
      </c>
    </row>
    <row r="48" spans="1:25" ht="18" customHeight="1">
      <c r="A48" s="29" t="s">
        <v>56</v>
      </c>
      <c r="B48" s="30">
        <v>4</v>
      </c>
      <c r="C48" s="33">
        <v>42497</v>
      </c>
      <c r="D48" s="32">
        <v>33366</v>
      </c>
      <c r="E48" s="40">
        <f t="shared" si="44"/>
        <v>27.36618114248037</v>
      </c>
      <c r="F48" s="32">
        <v>149420</v>
      </c>
      <c r="G48" s="28">
        <f t="shared" si="48"/>
        <v>191917</v>
      </c>
      <c r="H48" s="51">
        <v>148866</v>
      </c>
      <c r="I48" s="40">
        <f t="shared" si="7"/>
        <v>28.919296548573882</v>
      </c>
      <c r="J48" s="76">
        <v>5</v>
      </c>
      <c r="K48" s="31">
        <v>27.5</v>
      </c>
      <c r="L48" s="32">
        <v>18.5</v>
      </c>
      <c r="M48" s="40">
        <f t="shared" si="15"/>
        <v>48.64864864864864</v>
      </c>
      <c r="N48" s="77">
        <v>83.148</v>
      </c>
      <c r="O48" s="26">
        <v>110.7</v>
      </c>
      <c r="P48" s="40">
        <v>76.8</v>
      </c>
      <c r="Q48" s="40">
        <f t="shared" si="9"/>
        <v>44.140625</v>
      </c>
      <c r="R48" s="76">
        <v>4</v>
      </c>
      <c r="S48" s="33">
        <v>428</v>
      </c>
      <c r="T48" s="25">
        <v>366</v>
      </c>
      <c r="U48" s="31">
        <f t="shared" si="19"/>
        <v>16.93989071038251</v>
      </c>
      <c r="V48" s="32">
        <v>1632</v>
      </c>
      <c r="W48" s="41">
        <f t="shared" si="47"/>
        <v>2060</v>
      </c>
      <c r="X48" s="51">
        <v>1696</v>
      </c>
      <c r="Y48" s="40">
        <f t="shared" si="11"/>
        <v>21.46226415094339</v>
      </c>
    </row>
    <row r="49" spans="1:25" ht="18" customHeight="1">
      <c r="A49" s="29" t="s">
        <v>57</v>
      </c>
      <c r="B49" s="30">
        <v>5</v>
      </c>
      <c r="C49" s="33">
        <v>41419</v>
      </c>
      <c r="D49" s="32">
        <v>38774</v>
      </c>
      <c r="E49" s="40">
        <f t="shared" si="44"/>
        <v>6.821581472120486</v>
      </c>
      <c r="F49" s="32">
        <v>165186</v>
      </c>
      <c r="G49" s="28">
        <f t="shared" si="48"/>
        <v>206605</v>
      </c>
      <c r="H49" s="51">
        <v>197143</v>
      </c>
      <c r="I49" s="40">
        <f t="shared" si="7"/>
        <v>4.799561739448022</v>
      </c>
      <c r="J49" s="76">
        <v>4</v>
      </c>
      <c r="K49" s="31">
        <v>108.1</v>
      </c>
      <c r="L49" s="32">
        <v>123.5</v>
      </c>
      <c r="M49" s="40">
        <f t="shared" si="15"/>
        <v>-12.469635627530373</v>
      </c>
      <c r="N49" s="77">
        <v>489.59400000000005</v>
      </c>
      <c r="O49" s="26">
        <f>K49+N49</f>
        <v>597.6940000000001</v>
      </c>
      <c r="P49" s="40">
        <v>844.3</v>
      </c>
      <c r="Q49" s="40">
        <f t="shared" si="9"/>
        <v>-29.208338268388</v>
      </c>
      <c r="R49" s="76">
        <v>5</v>
      </c>
      <c r="S49" s="33">
        <v>322</v>
      </c>
      <c r="T49" s="25">
        <v>318</v>
      </c>
      <c r="U49" s="31">
        <f t="shared" si="19"/>
        <v>1.2578616352201255</v>
      </c>
      <c r="V49" s="32">
        <v>1334</v>
      </c>
      <c r="W49" s="41">
        <f t="shared" si="47"/>
        <v>1656</v>
      </c>
      <c r="X49" s="51">
        <v>1630</v>
      </c>
      <c r="Y49" s="40">
        <f t="shared" si="11"/>
        <v>1.595092024539868</v>
      </c>
    </row>
    <row r="50" spans="1:25" ht="18" customHeight="1">
      <c r="A50" s="29" t="s">
        <v>58</v>
      </c>
      <c r="B50" s="30">
        <v>6</v>
      </c>
      <c r="C50" s="32">
        <v>0</v>
      </c>
      <c r="D50" s="32">
        <v>0</v>
      </c>
      <c r="E50" s="40"/>
      <c r="F50" s="32">
        <v>0</v>
      </c>
      <c r="G50" s="28">
        <f t="shared" si="48"/>
        <v>0</v>
      </c>
      <c r="H50" s="53">
        <v>25960</v>
      </c>
      <c r="I50" s="40"/>
      <c r="J50" s="76">
        <v>6</v>
      </c>
      <c r="K50" s="77">
        <v>0</v>
      </c>
      <c r="L50" s="32">
        <v>0</v>
      </c>
      <c r="M50" s="40"/>
      <c r="N50" s="77">
        <v>0</v>
      </c>
      <c r="O50" s="26">
        <f t="shared" si="20"/>
        <v>0</v>
      </c>
      <c r="P50" s="76">
        <v>111.7</v>
      </c>
      <c r="Q50" s="40"/>
      <c r="R50" s="76">
        <v>6</v>
      </c>
      <c r="S50" s="32">
        <v>0</v>
      </c>
      <c r="T50" s="25">
        <v>0</v>
      </c>
      <c r="U50" s="31"/>
      <c r="V50" s="32">
        <v>0</v>
      </c>
      <c r="W50" s="41">
        <f t="shared" si="47"/>
        <v>0</v>
      </c>
      <c r="X50" s="53">
        <v>416</v>
      </c>
      <c r="Y50" s="40"/>
    </row>
    <row r="51" spans="1:25" ht="18" customHeight="1">
      <c r="A51" s="19" t="s">
        <v>59</v>
      </c>
      <c r="B51" s="37"/>
      <c r="C51" s="21">
        <f aca="true" t="shared" si="49" ref="C51:H51">SUM(C52:C56)</f>
        <v>705284</v>
      </c>
      <c r="D51" s="21">
        <f t="shared" si="49"/>
        <v>679973</v>
      </c>
      <c r="E51" s="38">
        <f t="shared" si="44"/>
        <v>3.7223536816902936</v>
      </c>
      <c r="F51" s="21">
        <f t="shared" si="49"/>
        <v>2850317</v>
      </c>
      <c r="G51" s="36">
        <f t="shared" si="49"/>
        <v>3555601</v>
      </c>
      <c r="H51" s="21">
        <f t="shared" si="49"/>
        <v>3252948</v>
      </c>
      <c r="I51" s="18">
        <f t="shared" si="7"/>
        <v>9.30396059205374</v>
      </c>
      <c r="J51" s="79"/>
      <c r="K51" s="72">
        <f aca="true" t="shared" si="50" ref="K51:P51">SUM(K52:K56)</f>
        <v>4648.599999999999</v>
      </c>
      <c r="L51" s="18">
        <f t="shared" si="50"/>
        <v>4280.8</v>
      </c>
      <c r="M51" s="18">
        <f t="shared" si="15"/>
        <v>8.591851990282162</v>
      </c>
      <c r="N51" s="72">
        <f t="shared" si="50"/>
        <v>19765.905</v>
      </c>
      <c r="O51" s="72">
        <f t="shared" si="50"/>
        <v>24414.504999999997</v>
      </c>
      <c r="P51" s="72">
        <f t="shared" si="50"/>
        <v>22565.399999999998</v>
      </c>
      <c r="Q51" s="18">
        <f t="shared" si="9"/>
        <v>8.194425979597074</v>
      </c>
      <c r="R51" s="79"/>
      <c r="S51" s="21">
        <f aca="true" t="shared" si="51" ref="S51:X51">SUM(S52:S56)</f>
        <v>6466</v>
      </c>
      <c r="T51" s="21">
        <f t="shared" si="51"/>
        <v>6218</v>
      </c>
      <c r="U51" s="38">
        <f t="shared" si="19"/>
        <v>3.9884207140559624</v>
      </c>
      <c r="V51" s="21">
        <f t="shared" si="51"/>
        <v>26533</v>
      </c>
      <c r="W51" s="21">
        <f t="shared" si="51"/>
        <v>32999</v>
      </c>
      <c r="X51" s="21">
        <f t="shared" si="51"/>
        <v>29272</v>
      </c>
      <c r="Y51" s="18">
        <f t="shared" si="11"/>
        <v>12.732303908171637</v>
      </c>
    </row>
    <row r="52" spans="1:25" ht="18" customHeight="1">
      <c r="A52" s="29" t="s">
        <v>60</v>
      </c>
      <c r="B52" s="30">
        <v>1</v>
      </c>
      <c r="C52" s="33">
        <v>558336</v>
      </c>
      <c r="D52" s="25">
        <v>551317</v>
      </c>
      <c r="E52" s="40">
        <f t="shared" si="44"/>
        <v>1.2731332427623254</v>
      </c>
      <c r="F52" s="32">
        <v>2315438</v>
      </c>
      <c r="G52" s="28">
        <f t="shared" si="48"/>
        <v>2873774</v>
      </c>
      <c r="H52" s="41">
        <v>2696742</v>
      </c>
      <c r="I52" s="40">
        <f t="shared" si="7"/>
        <v>6.564662099674345</v>
      </c>
      <c r="J52" s="76">
        <v>1</v>
      </c>
      <c r="K52" s="31">
        <v>4251.2</v>
      </c>
      <c r="L52" s="32">
        <v>3990.8</v>
      </c>
      <c r="M52" s="40">
        <f t="shared" si="15"/>
        <v>6.525007517289749</v>
      </c>
      <c r="N52" s="77">
        <v>18465.660999999996</v>
      </c>
      <c r="O52" s="26">
        <f t="shared" si="20"/>
        <v>22716.860999999997</v>
      </c>
      <c r="P52" s="40">
        <v>21219.6</v>
      </c>
      <c r="Q52" s="40">
        <f t="shared" si="9"/>
        <v>7.056028388848046</v>
      </c>
      <c r="R52" s="76">
        <v>1</v>
      </c>
      <c r="S52" s="33">
        <v>4907</v>
      </c>
      <c r="T52" s="25">
        <v>4759</v>
      </c>
      <c r="U52" s="31">
        <f t="shared" si="19"/>
        <v>3.109897037192688</v>
      </c>
      <c r="V52" s="32">
        <v>20187</v>
      </c>
      <c r="W52" s="41">
        <f aca="true" t="shared" si="52" ref="W52:W56">S52+V52</f>
        <v>25094</v>
      </c>
      <c r="X52" s="41">
        <v>22937</v>
      </c>
      <c r="Y52" s="40">
        <f t="shared" si="11"/>
        <v>9.404019706151633</v>
      </c>
    </row>
    <row r="53" spans="1:25" ht="18" customHeight="1">
      <c r="A53" s="29" t="s">
        <v>61</v>
      </c>
      <c r="B53" s="30">
        <v>2</v>
      </c>
      <c r="C53" s="33">
        <v>57372</v>
      </c>
      <c r="D53" s="25">
        <v>53342</v>
      </c>
      <c r="E53" s="40">
        <f t="shared" si="44"/>
        <v>7.555022308874815</v>
      </c>
      <c r="F53" s="32">
        <v>184009</v>
      </c>
      <c r="G53" s="28">
        <f t="shared" si="48"/>
        <v>241381</v>
      </c>
      <c r="H53" s="41">
        <v>223970</v>
      </c>
      <c r="I53" s="40">
        <f t="shared" si="7"/>
        <v>7.773808992275755</v>
      </c>
      <c r="J53" s="76">
        <v>3</v>
      </c>
      <c r="K53" s="31">
        <v>149.1</v>
      </c>
      <c r="L53" s="32">
        <v>180.5</v>
      </c>
      <c r="M53" s="40">
        <f t="shared" si="15"/>
        <v>-17.396121883656512</v>
      </c>
      <c r="N53" s="77">
        <v>614.505</v>
      </c>
      <c r="O53" s="26">
        <f t="shared" si="20"/>
        <v>763.605</v>
      </c>
      <c r="P53" s="40">
        <v>934.1</v>
      </c>
      <c r="Q53" s="40">
        <f t="shared" si="9"/>
        <v>-18.25232844449203</v>
      </c>
      <c r="R53" s="76">
        <v>2</v>
      </c>
      <c r="S53" s="33">
        <v>600</v>
      </c>
      <c r="T53" s="25">
        <v>538</v>
      </c>
      <c r="U53" s="31">
        <f t="shared" si="19"/>
        <v>11.524163568773238</v>
      </c>
      <c r="V53" s="76">
        <v>2076</v>
      </c>
      <c r="W53" s="41">
        <f t="shared" si="52"/>
        <v>2676</v>
      </c>
      <c r="X53" s="41">
        <v>2376</v>
      </c>
      <c r="Y53" s="40">
        <f t="shared" si="11"/>
        <v>12.62626262626263</v>
      </c>
    </row>
    <row r="54" spans="1:25" ht="18" customHeight="1">
      <c r="A54" s="29" t="s">
        <v>62</v>
      </c>
      <c r="B54" s="30">
        <v>3</v>
      </c>
      <c r="C54" s="33">
        <v>36432</v>
      </c>
      <c r="D54" s="25">
        <v>36202</v>
      </c>
      <c r="E54" s="40">
        <f t="shared" si="44"/>
        <v>0.6353240152477735</v>
      </c>
      <c r="F54" s="32">
        <v>155408</v>
      </c>
      <c r="G54" s="28">
        <f t="shared" si="48"/>
        <v>191840</v>
      </c>
      <c r="H54" s="41">
        <v>172468</v>
      </c>
      <c r="I54" s="40">
        <f t="shared" si="7"/>
        <v>11.232228587332148</v>
      </c>
      <c r="J54" s="76">
        <v>4</v>
      </c>
      <c r="K54" s="31">
        <v>48.9</v>
      </c>
      <c r="L54" s="32">
        <v>52.6</v>
      </c>
      <c r="M54" s="40">
        <f t="shared" si="15"/>
        <v>-7.034220532319402</v>
      </c>
      <c r="N54" s="77">
        <v>204.19799999999998</v>
      </c>
      <c r="O54" s="26">
        <f t="shared" si="20"/>
        <v>253.09799999999998</v>
      </c>
      <c r="P54" s="40">
        <v>271.4</v>
      </c>
      <c r="Q54" s="40">
        <f t="shared" si="9"/>
        <v>-6.743551952837135</v>
      </c>
      <c r="R54" s="76">
        <v>3</v>
      </c>
      <c r="S54" s="33">
        <v>339</v>
      </c>
      <c r="T54" s="25">
        <v>399</v>
      </c>
      <c r="U54" s="31">
        <f t="shared" si="19"/>
        <v>-15.037593984962406</v>
      </c>
      <c r="V54" s="76">
        <v>1874</v>
      </c>
      <c r="W54" s="41">
        <f t="shared" si="52"/>
        <v>2213</v>
      </c>
      <c r="X54" s="41">
        <v>1893</v>
      </c>
      <c r="Y54" s="40">
        <f t="shared" si="11"/>
        <v>16.904384574749077</v>
      </c>
    </row>
    <row r="55" spans="1:25" ht="18" customHeight="1">
      <c r="A55" s="54" t="s">
        <v>63</v>
      </c>
      <c r="B55" s="55">
        <v>4</v>
      </c>
      <c r="C55" s="56">
        <v>26775</v>
      </c>
      <c r="D55" s="57">
        <v>21422</v>
      </c>
      <c r="E55" s="58">
        <f t="shared" si="44"/>
        <v>24.98832975445804</v>
      </c>
      <c r="F55" s="59">
        <v>91794</v>
      </c>
      <c r="G55" s="28">
        <f t="shared" si="48"/>
        <v>118569</v>
      </c>
      <c r="H55" s="60">
        <v>96347</v>
      </c>
      <c r="I55" s="58">
        <f t="shared" si="7"/>
        <v>23.06454793610595</v>
      </c>
      <c r="J55" s="85">
        <v>5</v>
      </c>
      <c r="K55" s="86">
        <v>13.7</v>
      </c>
      <c r="L55" s="59">
        <v>0.5</v>
      </c>
      <c r="M55" s="58"/>
      <c r="N55" s="87">
        <v>33.20399999999999</v>
      </c>
      <c r="O55" s="88">
        <f t="shared" si="20"/>
        <v>46.903999999999996</v>
      </c>
      <c r="P55" s="58">
        <v>1.3</v>
      </c>
      <c r="Q55" s="58"/>
      <c r="R55" s="85">
        <v>5</v>
      </c>
      <c r="S55" s="56">
        <v>298</v>
      </c>
      <c r="T55" s="57">
        <v>256</v>
      </c>
      <c r="U55" s="86">
        <f t="shared" si="19"/>
        <v>16.40625</v>
      </c>
      <c r="V55" s="85">
        <v>1092</v>
      </c>
      <c r="W55" s="60">
        <f t="shared" si="52"/>
        <v>1390</v>
      </c>
      <c r="X55" s="60">
        <v>1174</v>
      </c>
      <c r="Y55" s="58">
        <f t="shared" si="11"/>
        <v>18.39863713798977</v>
      </c>
    </row>
    <row r="56" spans="1:25" s="2" customFormat="1" ht="18" customHeight="1">
      <c r="A56" s="61" t="s">
        <v>64</v>
      </c>
      <c r="B56" s="62">
        <v>5</v>
      </c>
      <c r="C56" s="63">
        <v>26369</v>
      </c>
      <c r="D56" s="25">
        <v>17690</v>
      </c>
      <c r="E56" s="64">
        <f t="shared" si="44"/>
        <v>49.06161673261731</v>
      </c>
      <c r="F56" s="25">
        <v>103668</v>
      </c>
      <c r="G56" s="28">
        <f t="shared" si="48"/>
        <v>130037</v>
      </c>
      <c r="H56" s="65">
        <v>63421</v>
      </c>
      <c r="I56" s="89">
        <f t="shared" si="7"/>
        <v>105.03776351681621</v>
      </c>
      <c r="J56" s="90">
        <v>2</v>
      </c>
      <c r="K56" s="74">
        <v>185.7</v>
      </c>
      <c r="L56" s="25">
        <v>56.4</v>
      </c>
      <c r="M56" s="89">
        <f>(K56/L56-1)*100</f>
        <v>229.25531914893617</v>
      </c>
      <c r="N56" s="91">
        <v>448.337</v>
      </c>
      <c r="O56" s="74">
        <f t="shared" si="20"/>
        <v>634.037</v>
      </c>
      <c r="P56" s="64">
        <v>139</v>
      </c>
      <c r="Q56" s="89">
        <f t="shared" si="9"/>
        <v>356.1417266187051</v>
      </c>
      <c r="R56" s="90">
        <v>4</v>
      </c>
      <c r="S56" s="63">
        <v>322</v>
      </c>
      <c r="T56" s="25">
        <v>266</v>
      </c>
      <c r="U56" s="74">
        <f t="shared" si="19"/>
        <v>21.052631578947366</v>
      </c>
      <c r="V56" s="90">
        <v>1304</v>
      </c>
      <c r="W56" s="93">
        <f t="shared" si="52"/>
        <v>1626</v>
      </c>
      <c r="X56" s="65">
        <v>892</v>
      </c>
      <c r="Y56" s="89">
        <f t="shared" si="11"/>
        <v>82.28699551569507</v>
      </c>
    </row>
    <row r="57" spans="1:25" ht="1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94"/>
      <c r="W57" s="94"/>
      <c r="X57" s="94"/>
      <c r="Y57" s="94"/>
    </row>
  </sheetData>
  <sheetProtection/>
  <mergeCells count="30">
    <mergeCell ref="A1:Y1"/>
    <mergeCell ref="B2:I2"/>
    <mergeCell ref="J2:Q2"/>
    <mergeCell ref="R2:Y2"/>
    <mergeCell ref="A57:U5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printOptions/>
  <pageMargins left="0.79" right="0.51" top="0.43" bottom="0.35" header="0.51" footer="0.51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skw309</dc:creator>
  <cp:keywords/>
  <dc:description/>
  <cp:lastModifiedBy>SKW</cp:lastModifiedBy>
  <cp:lastPrinted>2016-05-16T02:12:12Z</cp:lastPrinted>
  <dcterms:created xsi:type="dcterms:W3CDTF">2015-09-17T08:33:13Z</dcterms:created>
  <dcterms:modified xsi:type="dcterms:W3CDTF">2016-06-17T07:31:07Z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