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64" windowHeight="9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'Sheet1'!$A$1:$Y$57</definedName>
  </definedNames>
  <calcPr fullCalcOnLoad="1"/>
</workbook>
</file>

<file path=xl/sharedStrings.xml><?xml version="1.0" encoding="utf-8"?>
<sst xmlns="http://schemas.openxmlformats.org/spreadsheetml/2006/main" count="81" uniqueCount="65">
  <si>
    <t>华东民航机场7月份业务量（分省排序）</t>
  </si>
  <si>
    <t>旅客吞吐量（人）</t>
  </si>
  <si>
    <t>货邮吞吐量（吨）</t>
  </si>
  <si>
    <t>起降架次（次）</t>
  </si>
  <si>
    <t>机场</t>
  </si>
  <si>
    <t>名次</t>
  </si>
  <si>
    <t>本期完成</t>
  </si>
  <si>
    <t>上年同期</t>
  </si>
  <si>
    <t>同比增长%</t>
  </si>
  <si>
    <t>1-6月</t>
  </si>
  <si>
    <t>本年累计</t>
  </si>
  <si>
    <t>上年累计</t>
  </si>
  <si>
    <t>累计同比%</t>
  </si>
  <si>
    <t>华东合计</t>
  </si>
  <si>
    <t>上海合计</t>
  </si>
  <si>
    <t>上海/浦东</t>
  </si>
  <si>
    <t>上海/虹桥</t>
  </si>
  <si>
    <t>浙江合计</t>
  </si>
  <si>
    <t>杭州/萧山</t>
  </si>
  <si>
    <t>温州/永强</t>
  </si>
  <si>
    <t>宁波/栎社</t>
  </si>
  <si>
    <t>义乌</t>
  </si>
  <si>
    <t>舟山/普陀山</t>
  </si>
  <si>
    <t>台州/路桥</t>
  </si>
  <si>
    <t>衢州</t>
  </si>
  <si>
    <t>山东合计</t>
  </si>
  <si>
    <t>青岛/流亭</t>
  </si>
  <si>
    <t>济南/遥墙</t>
  </si>
  <si>
    <t>烟台/莱山</t>
  </si>
  <si>
    <t>威海/大水泊</t>
  </si>
  <si>
    <t>临沂/沐埠岭</t>
  </si>
  <si>
    <t>济宁/曲阜</t>
  </si>
  <si>
    <t>潍坊</t>
  </si>
  <si>
    <t>日照</t>
  </si>
  <si>
    <t>东营</t>
  </si>
  <si>
    <t>福建合计</t>
  </si>
  <si>
    <t>厦门/高崎</t>
  </si>
  <si>
    <t>福州/长乐</t>
  </si>
  <si>
    <t>泉州/晋江</t>
  </si>
  <si>
    <t>武夷山</t>
  </si>
  <si>
    <t>连城/冠豸山</t>
  </si>
  <si>
    <t>三明/沙县</t>
  </si>
  <si>
    <t>江苏合计</t>
  </si>
  <si>
    <t>南京/禄口</t>
  </si>
  <si>
    <t>无锡/硕放</t>
  </si>
  <si>
    <t>常州/奔牛</t>
  </si>
  <si>
    <t>扬州泰州机场</t>
  </si>
  <si>
    <t>南通/兴东</t>
  </si>
  <si>
    <t>徐州/观音</t>
  </si>
  <si>
    <t>盐城/南洋</t>
  </si>
  <si>
    <t>淮安/涟水</t>
  </si>
  <si>
    <t>连云港/白塔埠</t>
  </si>
  <si>
    <t>江西合计</t>
  </si>
  <si>
    <t>南昌/昌北</t>
  </si>
  <si>
    <t>赣州/黄金</t>
  </si>
  <si>
    <t>井冈山</t>
  </si>
  <si>
    <t>景德镇/罗家</t>
  </si>
  <si>
    <t>宜春/明月山</t>
  </si>
  <si>
    <t>九江/庐山</t>
  </si>
  <si>
    <t>安徽合计</t>
  </si>
  <si>
    <t>合肥/新桥</t>
  </si>
  <si>
    <t>黄山/屯溪</t>
  </si>
  <si>
    <t>阜阳</t>
  </si>
  <si>
    <t>池州/九华山</t>
  </si>
  <si>
    <t>安庆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</si>
</sst>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0.0_);[Red]\(0.0\)"/>
  </numFmts>
  <fonts count="57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color indexed="63"/>
      <name val="Arial Unicode MS"/>
      <family val="0"/>
    </font>
    <font>
      <sz val="10"/>
      <color indexed="63"/>
      <name val="Tahoma"/>
      <family val="2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63"/>
      <name val="Tahoma"/>
      <family val="2"/>
    </font>
    <font>
      <sz val="10"/>
      <color indexed="63"/>
      <name val="宋体"/>
      <family val="0"/>
    </font>
    <font>
      <sz val="10"/>
      <color indexed="63"/>
      <name val="Times New Roman"/>
      <family val="1"/>
    </font>
    <font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color indexed="63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right" vertical="center" wrapText="1"/>
    </xf>
    <xf numFmtId="176" fontId="9" fillId="0" borderId="11" xfId="0" applyNumberFormat="1" applyFont="1" applyBorder="1" applyAlignment="1">
      <alignment horizontal="right" vertical="center" wrapText="1"/>
    </xf>
    <xf numFmtId="0" fontId="54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9" fillId="0" borderId="11" xfId="0" applyNumberFormat="1" applyFont="1" applyBorder="1" applyAlignment="1">
      <alignment horizontal="right" vertical="center" wrapText="1"/>
    </xf>
    <xf numFmtId="0" fontId="5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 wrapText="1"/>
    </xf>
    <xf numFmtId="177" fontId="12" fillId="0" borderId="11" xfId="0" applyNumberFormat="1" applyFont="1" applyFill="1" applyBorder="1" applyAlignment="1">
      <alignment horizontal="right" vertical="center" wrapText="1"/>
    </xf>
    <xf numFmtId="0" fontId="12" fillId="0" borderId="16" xfId="0" applyNumberFormat="1" applyFont="1" applyFill="1" applyBorder="1" applyAlignment="1">
      <alignment horizontal="right" vertical="center" wrapText="1"/>
    </xf>
    <xf numFmtId="176" fontId="12" fillId="0" borderId="11" xfId="0" applyNumberFormat="1" applyFont="1" applyFill="1" applyBorder="1" applyAlignment="1">
      <alignment horizontal="right" vertical="center" wrapText="1"/>
    </xf>
    <xf numFmtId="0" fontId="12" fillId="0" borderId="11" xfId="0" applyNumberFormat="1" applyFont="1" applyFill="1" applyBorder="1" applyAlignment="1">
      <alignment horizontal="right" vertical="center" wrapText="1"/>
    </xf>
    <xf numFmtId="178" fontId="12" fillId="0" borderId="11" xfId="0" applyNumberFormat="1" applyFont="1" applyFill="1" applyBorder="1" applyAlignment="1">
      <alignment horizontal="right" vertical="center" wrapText="1"/>
    </xf>
    <xf numFmtId="0" fontId="55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176" fontId="12" fillId="0" borderId="11" xfId="0" applyNumberFormat="1" applyFont="1" applyBorder="1" applyAlignment="1">
      <alignment horizontal="right" vertical="center" wrapText="1"/>
    </xf>
    <xf numFmtId="0" fontId="12" fillId="0" borderId="11" xfId="0" applyNumberFormat="1" applyFont="1" applyBorder="1" applyAlignment="1">
      <alignment horizontal="right" vertical="center" wrapText="1"/>
    </xf>
    <xf numFmtId="177" fontId="12" fillId="0" borderId="11" xfId="0" applyNumberFormat="1" applyFont="1" applyBorder="1" applyAlignment="1">
      <alignment horizontal="right" vertical="center" wrapText="1"/>
    </xf>
    <xf numFmtId="0" fontId="54" fillId="0" borderId="11" xfId="0" applyFont="1" applyBorder="1" applyAlignment="1">
      <alignment vertical="center"/>
    </xf>
    <xf numFmtId="0" fontId="10" fillId="0" borderId="11" xfId="0" applyFont="1" applyBorder="1" applyAlignment="1">
      <alignment horizontal="right" vertical="center" wrapText="1"/>
    </xf>
    <xf numFmtId="178" fontId="9" fillId="0" borderId="11" xfId="0" applyNumberFormat="1" applyFont="1" applyFill="1" applyBorder="1" applyAlignment="1">
      <alignment horizontal="right" vertical="center" wrapText="1"/>
    </xf>
    <xf numFmtId="178" fontId="9" fillId="0" borderId="11" xfId="0" applyNumberFormat="1" applyFont="1" applyBorder="1" applyAlignment="1">
      <alignment horizontal="right" vertical="center" wrapText="1"/>
    </xf>
    <xf numFmtId="176" fontId="8" fillId="0" borderId="11" xfId="0" applyNumberFormat="1" applyFont="1" applyBorder="1" applyAlignment="1">
      <alignment horizontal="right" vertical="center" wrapText="1"/>
    </xf>
    <xf numFmtId="176" fontId="13" fillId="0" borderId="11" xfId="0" applyNumberFormat="1" applyFont="1" applyFill="1" applyBorder="1" applyAlignment="1">
      <alignment horizontal="right" vertical="center" wrapText="1"/>
    </xf>
    <xf numFmtId="177" fontId="13" fillId="0" borderId="11" xfId="0" applyNumberFormat="1" applyFont="1" applyFill="1" applyBorder="1" applyAlignment="1">
      <alignment horizontal="right" vertical="center" wrapText="1"/>
    </xf>
    <xf numFmtId="176" fontId="13" fillId="0" borderId="11" xfId="0" applyNumberFormat="1" applyFont="1" applyBorder="1" applyAlignment="1">
      <alignment horizontal="right" vertical="center" wrapText="1"/>
    </xf>
    <xf numFmtId="177" fontId="13" fillId="0" borderId="11" xfId="0" applyNumberFormat="1" applyFont="1" applyBorder="1" applyAlignment="1">
      <alignment horizontal="right" vertical="center" wrapText="1"/>
    </xf>
    <xf numFmtId="177" fontId="12" fillId="0" borderId="17" xfId="0" applyNumberFormat="1" applyFont="1" applyFill="1" applyBorder="1" applyAlignment="1">
      <alignment horizontal="right" vertical="center" wrapText="1"/>
    </xf>
    <xf numFmtId="0" fontId="12" fillId="0" borderId="17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6" fillId="0" borderId="11" xfId="0" applyFont="1" applyFill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177" fontId="9" fillId="0" borderId="11" xfId="0" applyNumberFormat="1" applyFont="1" applyBorder="1" applyAlignment="1">
      <alignment horizontal="right" vertical="center" wrapText="1"/>
    </xf>
    <xf numFmtId="0" fontId="56" fillId="0" borderId="11" xfId="0" applyFont="1" applyBorder="1" applyAlignment="1">
      <alignment vertical="center"/>
    </xf>
    <xf numFmtId="0" fontId="15" fillId="0" borderId="11" xfId="0" applyFont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right" vertical="center" wrapText="1"/>
    </xf>
    <xf numFmtId="178" fontId="13" fillId="0" borderId="11" xfId="0" applyNumberFormat="1" applyFont="1" applyBorder="1" applyAlignment="1">
      <alignment horizontal="right" vertical="center" wrapText="1"/>
    </xf>
    <xf numFmtId="178" fontId="13" fillId="0" borderId="11" xfId="0" applyNumberFormat="1" applyFont="1" applyFill="1" applyBorder="1" applyAlignment="1">
      <alignment horizontal="right" vertical="center" wrapText="1"/>
    </xf>
    <xf numFmtId="178" fontId="12" fillId="0" borderId="11" xfId="0" applyNumberFormat="1" applyFont="1" applyBorder="1" applyAlignment="1">
      <alignment horizontal="right" vertical="center" wrapText="1"/>
    </xf>
    <xf numFmtId="0" fontId="55" fillId="0" borderId="14" xfId="0" applyFont="1" applyBorder="1" applyAlignment="1">
      <alignment vertical="center"/>
    </xf>
    <xf numFmtId="0" fontId="5" fillId="0" borderId="14" xfId="0" applyFont="1" applyBorder="1" applyAlignment="1">
      <alignment horizontal="right" vertical="center" wrapText="1"/>
    </xf>
    <xf numFmtId="177" fontId="12" fillId="0" borderId="14" xfId="0" applyNumberFormat="1" applyFont="1" applyBorder="1" applyAlignment="1">
      <alignment horizontal="right" vertical="center" wrapText="1"/>
    </xf>
    <xf numFmtId="0" fontId="12" fillId="0" borderId="18" xfId="0" applyNumberFormat="1" applyFont="1" applyFill="1" applyBorder="1" applyAlignment="1">
      <alignment horizontal="right" vertical="center" wrapText="1"/>
    </xf>
    <xf numFmtId="176" fontId="13" fillId="0" borderId="14" xfId="0" applyNumberFormat="1" applyFont="1" applyBorder="1" applyAlignment="1">
      <alignment horizontal="right" vertical="center" wrapText="1"/>
    </xf>
    <xf numFmtId="0" fontId="12" fillId="0" borderId="14" xfId="0" applyNumberFormat="1" applyFont="1" applyBorder="1" applyAlignment="1">
      <alignment horizontal="right" vertical="center" wrapText="1"/>
    </xf>
    <xf numFmtId="177" fontId="13" fillId="0" borderId="14" xfId="0" applyNumberFormat="1" applyFont="1" applyBorder="1" applyAlignment="1">
      <alignment horizontal="right" vertical="center" wrapText="1"/>
    </xf>
    <xf numFmtId="0" fontId="5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 wrapText="1"/>
    </xf>
    <xf numFmtId="177" fontId="12" fillId="0" borderId="16" xfId="0" applyNumberFormat="1" applyFont="1" applyFill="1" applyBorder="1" applyAlignment="1">
      <alignment horizontal="right" vertical="center" wrapText="1"/>
    </xf>
    <xf numFmtId="176" fontId="13" fillId="0" borderId="16" xfId="0" applyNumberFormat="1" applyFont="1" applyFill="1" applyBorder="1" applyAlignment="1">
      <alignment horizontal="right" vertical="center" wrapText="1"/>
    </xf>
    <xf numFmtId="177" fontId="13" fillId="0" borderId="16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179" fontId="9" fillId="0" borderId="11" xfId="0" applyNumberFormat="1" applyFont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76" fontId="12" fillId="0" borderId="16" xfId="0" applyNumberFormat="1" applyFont="1" applyFill="1" applyBorder="1" applyAlignment="1">
      <alignment horizontal="right" vertical="center" wrapText="1"/>
    </xf>
    <xf numFmtId="179" fontId="12" fillId="0" borderId="11" xfId="0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179" fontId="12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176" fontId="12" fillId="0" borderId="17" xfId="0" applyNumberFormat="1" applyFont="1" applyFill="1" applyBorder="1" applyAlignment="1">
      <alignment horizontal="right" vertical="center" wrapText="1"/>
    </xf>
    <xf numFmtId="179" fontId="12" fillId="0" borderId="17" xfId="0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176" fontId="12" fillId="0" borderId="14" xfId="0" applyNumberFormat="1" applyFont="1" applyBorder="1" applyAlignment="1">
      <alignment horizontal="right" vertical="center" wrapText="1"/>
    </xf>
    <xf numFmtId="179" fontId="12" fillId="0" borderId="14" xfId="0" applyNumberFormat="1" applyFont="1" applyBorder="1" applyAlignment="1">
      <alignment horizontal="right" vertical="center" wrapText="1"/>
    </xf>
    <xf numFmtId="176" fontId="13" fillId="0" borderId="16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179" fontId="12" fillId="0" borderId="16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right" vertical="center" wrapText="1"/>
    </xf>
    <xf numFmtId="177" fontId="13" fillId="0" borderId="16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="120" zoomScaleNormal="120" zoomScaleSheetLayoutView="100" workbookViewId="0" topLeftCell="A1">
      <pane xSplit="1" topLeftCell="B1" activePane="topRight" state="frozen"/>
      <selection pane="topRight" activeCell="S54" sqref="S54"/>
    </sheetView>
  </sheetViews>
  <sheetFormatPr defaultColWidth="8.75390625" defaultRowHeight="14.25"/>
  <cols>
    <col min="2" max="2" width="3.125" style="0" customWidth="1"/>
    <col min="3" max="3" width="8.375" style="0" customWidth="1"/>
    <col min="4" max="4" width="10.625" style="0" hidden="1" customWidth="1"/>
    <col min="5" max="5" width="7.25390625" style="0" customWidth="1"/>
    <col min="6" max="6" width="9.125" style="0" hidden="1" customWidth="1"/>
    <col min="7" max="7" width="9.875" style="0" customWidth="1"/>
    <col min="8" max="8" width="9.50390625" style="0" hidden="1" customWidth="1"/>
    <col min="9" max="9" width="7.25390625" style="0" customWidth="1"/>
    <col min="10" max="10" width="3.75390625" style="0" customWidth="1"/>
    <col min="11" max="11" width="8.375" style="0" customWidth="1"/>
    <col min="12" max="12" width="10.625" style="0" hidden="1" customWidth="1"/>
    <col min="13" max="13" width="7.25390625" style="0" customWidth="1"/>
    <col min="14" max="14" width="8.625" style="0" hidden="1" customWidth="1"/>
    <col min="15" max="15" width="8.375" style="0" customWidth="1"/>
    <col min="16" max="16" width="9.375" style="0" hidden="1" customWidth="1"/>
    <col min="17" max="17" width="7.25390625" style="0" customWidth="1"/>
    <col min="18" max="18" width="3.125" style="0" customWidth="1"/>
    <col min="19" max="19" width="8.375" style="0" customWidth="1"/>
    <col min="20" max="20" width="9.00390625" style="0" hidden="1" customWidth="1"/>
    <col min="21" max="21" width="6.625" style="0" customWidth="1"/>
    <col min="22" max="22" width="7.25390625" style="0" hidden="1" customWidth="1"/>
    <col min="23" max="23" width="8.00390625" style="0" customWidth="1"/>
    <col min="24" max="24" width="7.25390625" style="0" hidden="1" customWidth="1"/>
    <col min="25" max="25" width="7.00390625" style="0" customWidth="1"/>
  </cols>
  <sheetData>
    <row r="1" spans="1:25" ht="21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2.5" customHeight="1">
      <c r="A2" s="7"/>
      <c r="B2" s="8" t="s">
        <v>1</v>
      </c>
      <c r="C2" s="9"/>
      <c r="D2" s="9"/>
      <c r="E2" s="9"/>
      <c r="F2" s="9"/>
      <c r="G2" s="9"/>
      <c r="H2" s="9"/>
      <c r="I2" s="68"/>
      <c r="J2" s="8" t="s">
        <v>2</v>
      </c>
      <c r="K2" s="9"/>
      <c r="L2" s="9"/>
      <c r="M2" s="9"/>
      <c r="N2" s="9"/>
      <c r="O2" s="9"/>
      <c r="P2" s="9"/>
      <c r="Q2" s="68"/>
      <c r="R2" s="8" t="s">
        <v>3</v>
      </c>
      <c r="S2" s="9"/>
      <c r="T2" s="9"/>
      <c r="U2" s="9"/>
      <c r="V2" s="9"/>
      <c r="W2" s="9"/>
      <c r="X2" s="9"/>
      <c r="Y2" s="68"/>
    </row>
    <row r="3" spans="1:25" ht="25.5" customHeight="1">
      <c r="A3" s="10" t="s">
        <v>4</v>
      </c>
      <c r="B3" s="11" t="s">
        <v>5</v>
      </c>
      <c r="C3" s="11" t="s">
        <v>6</v>
      </c>
      <c r="D3" s="11" t="s">
        <v>7</v>
      </c>
      <c r="E3" s="12" t="s">
        <v>8</v>
      </c>
      <c r="F3" s="13" t="s">
        <v>9</v>
      </c>
      <c r="G3" s="11" t="s">
        <v>10</v>
      </c>
      <c r="H3" s="11" t="s">
        <v>11</v>
      </c>
      <c r="I3" s="69" t="s">
        <v>12</v>
      </c>
      <c r="J3" s="10" t="s">
        <v>5</v>
      </c>
      <c r="K3" s="11" t="s">
        <v>6</v>
      </c>
      <c r="L3" s="11" t="s">
        <v>7</v>
      </c>
      <c r="M3" s="12" t="s">
        <v>8</v>
      </c>
      <c r="N3" s="13" t="s">
        <v>9</v>
      </c>
      <c r="O3" s="11" t="s">
        <v>10</v>
      </c>
      <c r="P3" s="11" t="s">
        <v>11</v>
      </c>
      <c r="Q3" s="69" t="s">
        <v>12</v>
      </c>
      <c r="R3" s="11" t="s">
        <v>5</v>
      </c>
      <c r="S3" s="10" t="s">
        <v>6</v>
      </c>
      <c r="T3" s="10" t="s">
        <v>7</v>
      </c>
      <c r="U3" s="12" t="s">
        <v>8</v>
      </c>
      <c r="V3" s="13" t="s">
        <v>9</v>
      </c>
      <c r="W3" s="11" t="s">
        <v>10</v>
      </c>
      <c r="X3" s="11" t="s">
        <v>11</v>
      </c>
      <c r="Y3" s="69" t="s">
        <v>12</v>
      </c>
    </row>
    <row r="4" spans="1:25" ht="30" customHeight="1">
      <c r="A4" s="14"/>
      <c r="B4" s="11"/>
      <c r="C4" s="11"/>
      <c r="D4" s="11"/>
      <c r="E4" s="12"/>
      <c r="F4" s="15"/>
      <c r="G4" s="11"/>
      <c r="H4" s="11"/>
      <c r="I4" s="11"/>
      <c r="J4" s="14"/>
      <c r="K4" s="11"/>
      <c r="L4" s="11"/>
      <c r="M4" s="12"/>
      <c r="N4" s="15"/>
      <c r="O4" s="11"/>
      <c r="P4" s="11"/>
      <c r="Q4" s="11"/>
      <c r="R4" s="11"/>
      <c r="S4" s="14"/>
      <c r="T4" s="14"/>
      <c r="U4" s="12"/>
      <c r="V4" s="15"/>
      <c r="W4" s="11"/>
      <c r="X4" s="11"/>
      <c r="Y4" s="11"/>
    </row>
    <row r="5" spans="1:25" ht="18" customHeight="1">
      <c r="A5" s="16" t="s">
        <v>13</v>
      </c>
      <c r="B5" s="11"/>
      <c r="C5" s="17">
        <f aca="true" t="shared" si="0" ref="C5:H5">C6+C9+C17+C27+C34+C44+C51</f>
        <v>26592447</v>
      </c>
      <c r="D5" s="17">
        <f t="shared" si="0"/>
        <v>23924248</v>
      </c>
      <c r="E5" s="18">
        <f aca="true" t="shared" si="1" ref="E5:E16">(C5/D5-1)*100</f>
        <v>11.15269746409584</v>
      </c>
      <c r="F5" s="17">
        <f t="shared" si="0"/>
        <v>141405756</v>
      </c>
      <c r="G5" s="17">
        <f t="shared" si="0"/>
        <v>167998203</v>
      </c>
      <c r="H5" s="17">
        <f t="shared" si="0"/>
        <v>152220709</v>
      </c>
      <c r="I5" s="18">
        <f>(G5/H5-1)*100</f>
        <v>10.364880116279052</v>
      </c>
      <c r="J5" s="70"/>
      <c r="K5" s="71">
        <f aca="true" t="shared" si="2" ref="K5:P5">K6+K9+K17+K27+K34+K44+K51</f>
        <v>486339.7</v>
      </c>
      <c r="L5" s="38">
        <f t="shared" si="2"/>
        <v>460642.9</v>
      </c>
      <c r="M5" s="18">
        <f aca="true" t="shared" si="3" ref="M5:M7">(K5/L5-1)*100</f>
        <v>5.57846435926832</v>
      </c>
      <c r="N5" s="71">
        <f t="shared" si="2"/>
        <v>2847427.607</v>
      </c>
      <c r="O5" s="71">
        <f t="shared" si="2"/>
        <v>3333767.500999999</v>
      </c>
      <c r="P5" s="71">
        <f t="shared" si="2"/>
        <v>3205927.8</v>
      </c>
      <c r="Q5" s="18">
        <f>(O5/P5-1)*100</f>
        <v>3.9876038693073212</v>
      </c>
      <c r="R5" s="70"/>
      <c r="S5" s="17">
        <f aca="true" t="shared" si="4" ref="S5:X5">S6+S9+S17+S27+S34+S44+S51</f>
        <v>216489</v>
      </c>
      <c r="T5" s="17">
        <f t="shared" si="4"/>
        <v>196991</v>
      </c>
      <c r="U5" s="18">
        <f aca="true" t="shared" si="5" ref="U5:U8">(S5/T5-1)*100</f>
        <v>9.897914117903861</v>
      </c>
      <c r="V5" s="17">
        <f t="shared" si="4"/>
        <v>1196723</v>
      </c>
      <c r="W5" s="17">
        <f t="shared" si="4"/>
        <v>1413212</v>
      </c>
      <c r="X5" s="17">
        <f t="shared" si="4"/>
        <v>1294768</v>
      </c>
      <c r="Y5" s="18">
        <f>(W5/X5-1)*100</f>
        <v>9.14789367670501</v>
      </c>
    </row>
    <row r="6" spans="1:25" s="1" customFormat="1" ht="18" customHeight="1">
      <c r="A6" s="19" t="s">
        <v>14</v>
      </c>
      <c r="B6" s="20"/>
      <c r="C6" s="21">
        <f aca="true" t="shared" si="6" ref="C6:H6">SUM(C7:C8)</f>
        <v>9431629</v>
      </c>
      <c r="D6" s="21">
        <f t="shared" si="6"/>
        <v>8711392</v>
      </c>
      <c r="E6" s="18">
        <f t="shared" si="1"/>
        <v>8.267760192630513</v>
      </c>
      <c r="F6" s="21">
        <f t="shared" si="6"/>
        <v>51665933</v>
      </c>
      <c r="G6" s="21">
        <f t="shared" si="6"/>
        <v>61097562</v>
      </c>
      <c r="H6" s="21">
        <f t="shared" si="6"/>
        <v>56865909</v>
      </c>
      <c r="I6" s="18">
        <f aca="true" t="shared" si="7" ref="I6:I56">(G6/H6-1)*100</f>
        <v>7.441458466794226</v>
      </c>
      <c r="J6" s="72"/>
      <c r="K6" s="73">
        <f aca="true" t="shared" si="8" ref="K6:P6">SUM(K7:K8)</f>
        <v>317032.1</v>
      </c>
      <c r="L6" s="73">
        <f t="shared" si="8"/>
        <v>307336.4</v>
      </c>
      <c r="M6" s="18">
        <f t="shared" si="3"/>
        <v>3.1547516011770638</v>
      </c>
      <c r="N6" s="73">
        <f t="shared" si="8"/>
        <v>1800926.2</v>
      </c>
      <c r="O6" s="73">
        <f t="shared" si="8"/>
        <v>2117958.1999999997</v>
      </c>
      <c r="P6" s="73">
        <f t="shared" si="8"/>
        <v>2086235.8</v>
      </c>
      <c r="Q6" s="18">
        <f aca="true" t="shared" si="9" ref="Q6:Q56">(O6/P6-1)*100</f>
        <v>1.5205567846165557</v>
      </c>
      <c r="R6" s="72"/>
      <c r="S6" s="21">
        <f aca="true" t="shared" si="10" ref="S6:X6">SUM(S7:S8)</f>
        <v>63930</v>
      </c>
      <c r="T6" s="21">
        <f t="shared" si="10"/>
        <v>59836</v>
      </c>
      <c r="U6" s="18">
        <f t="shared" si="5"/>
        <v>6.842034895380711</v>
      </c>
      <c r="V6" s="21">
        <f t="shared" si="10"/>
        <v>362640</v>
      </c>
      <c r="W6" s="21">
        <f t="shared" si="10"/>
        <v>426570</v>
      </c>
      <c r="X6" s="21">
        <f t="shared" si="10"/>
        <v>402964</v>
      </c>
      <c r="Y6" s="18">
        <f aca="true" t="shared" si="11" ref="Y6:Y56">(W6/X6-1)*100</f>
        <v>5.85809154167618</v>
      </c>
    </row>
    <row r="7" spans="1:25" s="2" customFormat="1" ht="18" customHeight="1">
      <c r="A7" s="22" t="s">
        <v>15</v>
      </c>
      <c r="B7" s="23">
        <v>1</v>
      </c>
      <c r="C7" s="24">
        <v>6022738</v>
      </c>
      <c r="D7" s="25">
        <v>5407021</v>
      </c>
      <c r="E7" s="26">
        <f t="shared" si="1"/>
        <v>11.38736098861093</v>
      </c>
      <c r="F7" s="27">
        <v>32042317</v>
      </c>
      <c r="G7" s="28">
        <f aca="true" t="shared" si="12" ref="G7:G16">C7+F7</f>
        <v>38065055</v>
      </c>
      <c r="H7" s="24">
        <v>34397058</v>
      </c>
      <c r="I7" s="41">
        <f t="shared" si="7"/>
        <v>10.663693970571565</v>
      </c>
      <c r="J7" s="74">
        <v>1</v>
      </c>
      <c r="K7" s="26">
        <v>286353.1</v>
      </c>
      <c r="L7" s="75">
        <v>275485.4</v>
      </c>
      <c r="M7" s="26">
        <f t="shared" si="3"/>
        <v>3.944927752977101</v>
      </c>
      <c r="N7" s="76">
        <v>1599299.2</v>
      </c>
      <c r="O7" s="26">
        <f aca="true" t="shared" si="13" ref="O7:O10">K7+N7</f>
        <v>1885652.2999999998</v>
      </c>
      <c r="P7" s="26">
        <v>1849776.6</v>
      </c>
      <c r="Q7" s="41">
        <f t="shared" si="9"/>
        <v>1.9394612300750014</v>
      </c>
      <c r="R7" s="74">
        <v>1</v>
      </c>
      <c r="S7" s="64">
        <v>41767</v>
      </c>
      <c r="T7" s="25">
        <v>38067</v>
      </c>
      <c r="U7" s="26">
        <f t="shared" si="5"/>
        <v>9.719704731131952</v>
      </c>
      <c r="V7" s="25">
        <v>234484</v>
      </c>
      <c r="W7" s="24">
        <f aca="true" t="shared" si="14" ref="W7:W10">S7+V7</f>
        <v>276251</v>
      </c>
      <c r="X7" s="24">
        <v>255111</v>
      </c>
      <c r="Y7" s="41">
        <f t="shared" si="11"/>
        <v>8.28658897499519</v>
      </c>
    </row>
    <row r="8" spans="1:25" ht="18" customHeight="1">
      <c r="A8" s="29" t="s">
        <v>16</v>
      </c>
      <c r="B8" s="30">
        <v>2</v>
      </c>
      <c r="C8" s="24">
        <v>3408891</v>
      </c>
      <c r="D8" s="25">
        <v>3304371</v>
      </c>
      <c r="E8" s="31">
        <f t="shared" si="1"/>
        <v>3.16308307995683</v>
      </c>
      <c r="F8" s="32">
        <v>19623616</v>
      </c>
      <c r="G8" s="28">
        <f t="shared" si="12"/>
        <v>23032507</v>
      </c>
      <c r="H8" s="33">
        <v>22468851</v>
      </c>
      <c r="I8" s="41">
        <f t="shared" si="7"/>
        <v>2.5086106984286927</v>
      </c>
      <c r="J8" s="77">
        <v>2</v>
      </c>
      <c r="K8" s="31">
        <v>30679</v>
      </c>
      <c r="L8" s="25">
        <v>31851</v>
      </c>
      <c r="M8" s="31">
        <f aca="true" t="shared" si="15" ref="M8:M54">(K8/L8-1)*100</f>
        <v>-3.6796332925182917</v>
      </c>
      <c r="N8" s="78">
        <v>201627</v>
      </c>
      <c r="O8" s="26">
        <v>232305.9</v>
      </c>
      <c r="P8" s="31">
        <v>236459.2</v>
      </c>
      <c r="Q8" s="41">
        <f t="shared" si="9"/>
        <v>-1.7564552362521857</v>
      </c>
      <c r="R8" s="77">
        <v>2</v>
      </c>
      <c r="S8" s="64">
        <v>22163</v>
      </c>
      <c r="T8" s="25">
        <v>21769</v>
      </c>
      <c r="U8" s="31">
        <f t="shared" si="5"/>
        <v>1.8099131792916445</v>
      </c>
      <c r="V8" s="25">
        <v>128156</v>
      </c>
      <c r="W8" s="24">
        <f t="shared" si="14"/>
        <v>150319</v>
      </c>
      <c r="X8" s="33">
        <v>147853</v>
      </c>
      <c r="Y8" s="41">
        <f t="shared" si="11"/>
        <v>1.6678728196249049</v>
      </c>
    </row>
    <row r="9" spans="1:25" s="1" customFormat="1" ht="18" customHeight="1">
      <c r="A9" s="34" t="s">
        <v>17</v>
      </c>
      <c r="B9" s="35"/>
      <c r="C9" s="36">
        <f aca="true" t="shared" si="16" ref="C9:H9">SUM(C10:C16)</f>
        <v>4474305</v>
      </c>
      <c r="D9" s="21">
        <f t="shared" si="16"/>
        <v>3965297</v>
      </c>
      <c r="E9" s="18">
        <f t="shared" si="1"/>
        <v>12.836566844803809</v>
      </c>
      <c r="F9" s="21">
        <f t="shared" si="16"/>
        <v>24398555</v>
      </c>
      <c r="G9" s="37">
        <f t="shared" si="16"/>
        <v>28872860</v>
      </c>
      <c r="H9" s="21">
        <f t="shared" si="16"/>
        <v>25854464</v>
      </c>
      <c r="I9" s="18">
        <f t="shared" si="7"/>
        <v>11.674564206784567</v>
      </c>
      <c r="J9" s="79"/>
      <c r="K9" s="73">
        <f aca="true" t="shared" si="17" ref="K9:P9">SUM(K10:K16)</f>
        <v>52300.299999999996</v>
      </c>
      <c r="L9" s="21">
        <f t="shared" si="17"/>
        <v>44011.1</v>
      </c>
      <c r="M9" s="18">
        <f t="shared" si="15"/>
        <v>18.834339518894083</v>
      </c>
      <c r="N9" s="73">
        <f t="shared" si="17"/>
        <v>318819.959</v>
      </c>
      <c r="O9" s="73">
        <f t="shared" si="17"/>
        <v>371120.531</v>
      </c>
      <c r="P9" s="73">
        <f t="shared" si="17"/>
        <v>318707.20000000007</v>
      </c>
      <c r="Q9" s="18">
        <f t="shared" si="9"/>
        <v>16.44560618649342</v>
      </c>
      <c r="R9" s="79"/>
      <c r="S9" s="21">
        <f aca="true" t="shared" si="18" ref="S9:X9">SUM(S10:S16)</f>
        <v>37786</v>
      </c>
      <c r="T9" s="21">
        <f t="shared" si="18"/>
        <v>33654</v>
      </c>
      <c r="U9" s="38">
        <f aca="true" t="shared" si="19" ref="U9:U56">(S9/T9-1)*100</f>
        <v>12.277886729660658</v>
      </c>
      <c r="V9" s="21">
        <f t="shared" si="18"/>
        <v>205810</v>
      </c>
      <c r="W9" s="21">
        <f t="shared" si="18"/>
        <v>243596</v>
      </c>
      <c r="X9" s="21">
        <f t="shared" si="18"/>
        <v>220820</v>
      </c>
      <c r="Y9" s="18">
        <f t="shared" si="11"/>
        <v>10.314283126528402</v>
      </c>
    </row>
    <row r="10" spans="1:25" ht="18" customHeight="1">
      <c r="A10" s="22" t="s">
        <v>18</v>
      </c>
      <c r="B10" s="30">
        <v>1</v>
      </c>
      <c r="C10" s="33">
        <v>2839306</v>
      </c>
      <c r="D10" s="32">
        <v>2543558</v>
      </c>
      <c r="E10" s="31">
        <f t="shared" si="1"/>
        <v>11.627334623389762</v>
      </c>
      <c r="F10" s="32">
        <v>15303663</v>
      </c>
      <c r="G10" s="28">
        <f t="shared" si="12"/>
        <v>18142969</v>
      </c>
      <c r="H10" s="33">
        <v>16088140</v>
      </c>
      <c r="I10" s="41">
        <f t="shared" si="7"/>
        <v>12.77232172271001</v>
      </c>
      <c r="J10" s="77">
        <v>1</v>
      </c>
      <c r="K10" s="31">
        <v>38351.7</v>
      </c>
      <c r="L10" s="78">
        <v>32100.5</v>
      </c>
      <c r="M10" s="31">
        <f t="shared" si="15"/>
        <v>19.473839971340002</v>
      </c>
      <c r="N10" s="78">
        <v>230547.26299999998</v>
      </c>
      <c r="O10" s="26">
        <f t="shared" si="13"/>
        <v>268898.963</v>
      </c>
      <c r="P10" s="31">
        <v>230183.1</v>
      </c>
      <c r="Q10" s="41">
        <f t="shared" si="9"/>
        <v>16.819594053603403</v>
      </c>
      <c r="R10" s="77">
        <v>1</v>
      </c>
      <c r="S10" s="64">
        <v>22833</v>
      </c>
      <c r="T10" s="25">
        <v>20488</v>
      </c>
      <c r="U10" s="31">
        <f t="shared" si="19"/>
        <v>11.44572432643498</v>
      </c>
      <c r="V10" s="25">
        <v>122341</v>
      </c>
      <c r="W10" s="33">
        <f t="shared" si="14"/>
        <v>145174</v>
      </c>
      <c r="X10" s="33">
        <v>131621</v>
      </c>
      <c r="Y10" s="41">
        <f t="shared" si="11"/>
        <v>10.29698908228931</v>
      </c>
    </row>
    <row r="11" spans="1:25" ht="18" customHeight="1">
      <c r="A11" s="22" t="s">
        <v>19</v>
      </c>
      <c r="B11" s="30">
        <v>2</v>
      </c>
      <c r="C11" s="33">
        <v>707794</v>
      </c>
      <c r="D11" s="32">
        <v>607504</v>
      </c>
      <c r="E11" s="31">
        <f t="shared" si="1"/>
        <v>16.50853327714714</v>
      </c>
      <c r="F11" s="32">
        <v>3914586</v>
      </c>
      <c r="G11" s="28">
        <f t="shared" si="12"/>
        <v>4622380</v>
      </c>
      <c r="H11" s="33">
        <v>4263647</v>
      </c>
      <c r="I11" s="41">
        <f t="shared" si="7"/>
        <v>8.41375939424629</v>
      </c>
      <c r="J11" s="77">
        <v>3</v>
      </c>
      <c r="K11" s="31">
        <v>5655.4</v>
      </c>
      <c r="L11" s="78">
        <v>5385.1</v>
      </c>
      <c r="M11" s="31">
        <f t="shared" si="15"/>
        <v>5.019405396371446</v>
      </c>
      <c r="N11" s="78">
        <v>36682.6</v>
      </c>
      <c r="O11" s="26">
        <v>42338.1</v>
      </c>
      <c r="P11" s="31">
        <v>40094.4</v>
      </c>
      <c r="Q11" s="41">
        <f t="shared" si="9"/>
        <v>5.596043337722967</v>
      </c>
      <c r="R11" s="77">
        <v>2</v>
      </c>
      <c r="S11" s="64">
        <v>5931</v>
      </c>
      <c r="T11" s="25">
        <v>4981</v>
      </c>
      <c r="U11" s="31">
        <f t="shared" si="19"/>
        <v>19.072475406544864</v>
      </c>
      <c r="V11" s="25">
        <v>32623</v>
      </c>
      <c r="W11" s="33">
        <f aca="true" t="shared" si="20" ref="W11:W16">S11+V11</f>
        <v>38554</v>
      </c>
      <c r="X11" s="33">
        <v>35588</v>
      </c>
      <c r="Y11" s="41">
        <f t="shared" si="11"/>
        <v>8.334269978644482</v>
      </c>
    </row>
    <row r="12" spans="1:25" ht="18" customHeight="1">
      <c r="A12" s="22" t="s">
        <v>20</v>
      </c>
      <c r="B12" s="30">
        <v>3</v>
      </c>
      <c r="C12" s="33">
        <v>664477</v>
      </c>
      <c r="D12" s="32">
        <v>580975</v>
      </c>
      <c r="E12" s="31">
        <f t="shared" si="1"/>
        <v>14.372735487757659</v>
      </c>
      <c r="F12" s="32">
        <v>3751684</v>
      </c>
      <c r="G12" s="28">
        <f t="shared" si="12"/>
        <v>4416161</v>
      </c>
      <c r="H12" s="33">
        <v>3941250</v>
      </c>
      <c r="I12" s="41">
        <f t="shared" si="7"/>
        <v>12.049755788138272</v>
      </c>
      <c r="J12" s="77">
        <v>2</v>
      </c>
      <c r="K12" s="31">
        <v>7350.2</v>
      </c>
      <c r="L12" s="78">
        <v>5681.3</v>
      </c>
      <c r="M12" s="31">
        <f t="shared" si="15"/>
        <v>29.375319029095447</v>
      </c>
      <c r="N12" s="78">
        <v>45636.065</v>
      </c>
      <c r="O12" s="26">
        <v>52986.4</v>
      </c>
      <c r="P12" s="31">
        <v>41017.7</v>
      </c>
      <c r="Q12" s="41">
        <f t="shared" si="9"/>
        <v>29.17935427876259</v>
      </c>
      <c r="R12" s="77">
        <v>3</v>
      </c>
      <c r="S12" s="64">
        <v>5420</v>
      </c>
      <c r="T12" s="25">
        <v>4532</v>
      </c>
      <c r="U12" s="31">
        <f t="shared" si="19"/>
        <v>19.593998234774922</v>
      </c>
      <c r="V12" s="25">
        <v>30655</v>
      </c>
      <c r="W12" s="33">
        <f t="shared" si="20"/>
        <v>36075</v>
      </c>
      <c r="X12" s="33">
        <v>31828</v>
      </c>
      <c r="Y12" s="41">
        <f t="shared" si="11"/>
        <v>13.343596832977255</v>
      </c>
    </row>
    <row r="13" spans="1:25" s="2" customFormat="1" ht="18" customHeight="1">
      <c r="A13" s="22" t="s">
        <v>21</v>
      </c>
      <c r="B13" s="23">
        <v>4</v>
      </c>
      <c r="C13" s="24">
        <v>116040</v>
      </c>
      <c r="D13" s="27">
        <v>105858</v>
      </c>
      <c r="E13" s="26">
        <f t="shared" si="1"/>
        <v>9.618545598821072</v>
      </c>
      <c r="F13" s="27">
        <v>615137</v>
      </c>
      <c r="G13" s="28">
        <f t="shared" si="12"/>
        <v>731177</v>
      </c>
      <c r="H13" s="24">
        <v>685782</v>
      </c>
      <c r="I13" s="41">
        <f t="shared" si="7"/>
        <v>6.619450495930201</v>
      </c>
      <c r="J13" s="74">
        <v>5</v>
      </c>
      <c r="K13" s="31">
        <v>443.6</v>
      </c>
      <c r="L13" s="76">
        <v>406.7</v>
      </c>
      <c r="M13" s="26">
        <f t="shared" si="15"/>
        <v>9.073026801081884</v>
      </c>
      <c r="N13" s="76">
        <v>2277.2</v>
      </c>
      <c r="O13" s="26">
        <f>K13+N13</f>
        <v>2720.7999999999997</v>
      </c>
      <c r="P13" s="26">
        <v>2693.4</v>
      </c>
      <c r="Q13" s="41">
        <f t="shared" si="9"/>
        <v>1.0173015519417739</v>
      </c>
      <c r="R13" s="74">
        <v>5</v>
      </c>
      <c r="S13" s="64">
        <v>1079</v>
      </c>
      <c r="T13" s="25">
        <v>1006</v>
      </c>
      <c r="U13" s="26">
        <f t="shared" si="19"/>
        <v>7.256461232604372</v>
      </c>
      <c r="V13" s="25">
        <v>5840</v>
      </c>
      <c r="W13" s="33">
        <f t="shared" si="20"/>
        <v>6919</v>
      </c>
      <c r="X13" s="24">
        <v>6381</v>
      </c>
      <c r="Y13" s="41">
        <f t="shared" si="11"/>
        <v>8.431280363579386</v>
      </c>
    </row>
    <row r="14" spans="1:25" ht="18" customHeight="1">
      <c r="A14" s="22" t="s">
        <v>22</v>
      </c>
      <c r="B14" s="30">
        <v>5</v>
      </c>
      <c r="C14" s="33">
        <v>70834</v>
      </c>
      <c r="D14" s="32">
        <v>53168</v>
      </c>
      <c r="E14" s="31">
        <f t="shared" si="1"/>
        <v>33.22675293409569</v>
      </c>
      <c r="F14" s="32">
        <v>390088</v>
      </c>
      <c r="G14" s="28">
        <f t="shared" si="12"/>
        <v>460922</v>
      </c>
      <c r="H14" s="33">
        <v>347801</v>
      </c>
      <c r="I14" s="41">
        <f t="shared" si="7"/>
        <v>32.52463333917959</v>
      </c>
      <c r="J14" s="77">
        <v>7</v>
      </c>
      <c r="K14" s="31">
        <v>14.4</v>
      </c>
      <c r="L14" s="78">
        <v>24.3</v>
      </c>
      <c r="M14" s="31">
        <f t="shared" si="15"/>
        <v>-40.74074074074075</v>
      </c>
      <c r="N14" s="78">
        <v>150.984</v>
      </c>
      <c r="O14" s="26">
        <v>165.3</v>
      </c>
      <c r="P14" s="31">
        <v>178.9</v>
      </c>
      <c r="Q14" s="41">
        <f t="shared" si="9"/>
        <v>-7.602012297372829</v>
      </c>
      <c r="R14" s="77">
        <v>4</v>
      </c>
      <c r="S14" s="64">
        <v>1871</v>
      </c>
      <c r="T14" s="25">
        <v>2061</v>
      </c>
      <c r="U14" s="31">
        <f t="shared" si="19"/>
        <v>-9.218825812712272</v>
      </c>
      <c r="V14" s="25">
        <v>10843</v>
      </c>
      <c r="W14" s="33">
        <f t="shared" si="20"/>
        <v>12714</v>
      </c>
      <c r="X14" s="33">
        <v>11152</v>
      </c>
      <c r="Y14" s="41">
        <f t="shared" si="11"/>
        <v>14.006456241033005</v>
      </c>
    </row>
    <row r="15" spans="1:25" ht="18" customHeight="1">
      <c r="A15" s="22" t="s">
        <v>23</v>
      </c>
      <c r="B15" s="30">
        <v>6</v>
      </c>
      <c r="C15" s="33">
        <v>57235</v>
      </c>
      <c r="D15" s="32">
        <v>50779</v>
      </c>
      <c r="E15" s="31">
        <f t="shared" si="1"/>
        <v>12.713917170483867</v>
      </c>
      <c r="F15" s="32">
        <v>329936</v>
      </c>
      <c r="G15" s="28">
        <f t="shared" si="12"/>
        <v>387171</v>
      </c>
      <c r="H15" s="33">
        <v>402939</v>
      </c>
      <c r="I15" s="41">
        <f t="shared" si="7"/>
        <v>-3.9132474146210683</v>
      </c>
      <c r="J15" s="77">
        <v>4</v>
      </c>
      <c r="K15" s="31">
        <v>445.2</v>
      </c>
      <c r="L15" s="78">
        <v>354.1</v>
      </c>
      <c r="M15" s="31">
        <f t="shared" si="15"/>
        <v>25.727195707427274</v>
      </c>
      <c r="N15" s="78">
        <v>3263.079</v>
      </c>
      <c r="O15" s="26">
        <v>3708.4</v>
      </c>
      <c r="P15" s="31">
        <v>4107.5</v>
      </c>
      <c r="Q15" s="41">
        <f t="shared" si="9"/>
        <v>-9.716372489348746</v>
      </c>
      <c r="R15" s="77">
        <v>6</v>
      </c>
      <c r="S15" s="64">
        <v>504</v>
      </c>
      <c r="T15" s="25">
        <v>408</v>
      </c>
      <c r="U15" s="31">
        <f t="shared" si="19"/>
        <v>23.529411764705888</v>
      </c>
      <c r="V15" s="25">
        <v>2716</v>
      </c>
      <c r="W15" s="33">
        <f t="shared" si="20"/>
        <v>3220</v>
      </c>
      <c r="X15" s="33">
        <v>3226</v>
      </c>
      <c r="Y15" s="41">
        <f t="shared" si="11"/>
        <v>-0.18598884066955979</v>
      </c>
    </row>
    <row r="16" spans="1:25" ht="18" customHeight="1">
      <c r="A16" s="22" t="s">
        <v>24</v>
      </c>
      <c r="B16" s="30">
        <v>7</v>
      </c>
      <c r="C16" s="33">
        <v>18619</v>
      </c>
      <c r="D16" s="32">
        <v>23455</v>
      </c>
      <c r="E16" s="31">
        <f t="shared" si="1"/>
        <v>-20.61820507354508</v>
      </c>
      <c r="F16" s="32">
        <v>93461</v>
      </c>
      <c r="G16" s="28">
        <f t="shared" si="12"/>
        <v>112080</v>
      </c>
      <c r="H16" s="33">
        <v>124905</v>
      </c>
      <c r="I16" s="41">
        <f t="shared" si="7"/>
        <v>-10.267803530683317</v>
      </c>
      <c r="J16" s="77">
        <v>6</v>
      </c>
      <c r="K16" s="31">
        <v>39.8</v>
      </c>
      <c r="L16" s="78">
        <v>59.1</v>
      </c>
      <c r="M16" s="31">
        <f t="shared" si="15"/>
        <v>-32.65651438240271</v>
      </c>
      <c r="N16" s="78">
        <v>262.768</v>
      </c>
      <c r="O16" s="26">
        <f>K16+N16</f>
        <v>302.568</v>
      </c>
      <c r="P16" s="31">
        <v>432.2</v>
      </c>
      <c r="Q16" s="41">
        <f t="shared" si="9"/>
        <v>-29.993521517815825</v>
      </c>
      <c r="R16" s="77">
        <v>7</v>
      </c>
      <c r="S16" s="64">
        <v>148</v>
      </c>
      <c r="T16" s="25">
        <v>178</v>
      </c>
      <c r="U16" s="31">
        <f t="shared" si="19"/>
        <v>-16.85393258426966</v>
      </c>
      <c r="V16" s="25">
        <v>792</v>
      </c>
      <c r="W16" s="33">
        <f t="shared" si="20"/>
        <v>940</v>
      </c>
      <c r="X16" s="33">
        <v>1024</v>
      </c>
      <c r="Y16" s="41">
        <f t="shared" si="11"/>
        <v>-8.203125</v>
      </c>
    </row>
    <row r="17" spans="1:25" s="1" customFormat="1" ht="18" customHeight="1">
      <c r="A17" s="19" t="s">
        <v>25</v>
      </c>
      <c r="B17" s="20"/>
      <c r="C17" s="21">
        <f aca="true" t="shared" si="21" ref="C17:H17">SUM(C18:C26)</f>
        <v>4069787</v>
      </c>
      <c r="D17" s="21">
        <f t="shared" si="21"/>
        <v>3404185</v>
      </c>
      <c r="E17" s="38">
        <f aca="true" t="shared" si="22" ref="E17:E26">(C17/D17-1)*100</f>
        <v>19.55246263055621</v>
      </c>
      <c r="F17" s="21">
        <f t="shared" si="21"/>
        <v>19441269</v>
      </c>
      <c r="G17" s="37">
        <f t="shared" si="21"/>
        <v>23511056</v>
      </c>
      <c r="H17" s="21">
        <f t="shared" si="21"/>
        <v>20075786</v>
      </c>
      <c r="I17" s="18">
        <f t="shared" si="7"/>
        <v>17.11150935759127</v>
      </c>
      <c r="J17" s="72"/>
      <c r="K17" s="73">
        <f aca="true" t="shared" si="23" ref="K17:P17">SUM(K18:K26)</f>
        <v>29980.500000000007</v>
      </c>
      <c r="L17" s="73">
        <f t="shared" si="23"/>
        <v>25955.099999999995</v>
      </c>
      <c r="M17" s="18">
        <f t="shared" si="15"/>
        <v>15.509090698937822</v>
      </c>
      <c r="N17" s="73">
        <f t="shared" si="23"/>
        <v>193473.71799999996</v>
      </c>
      <c r="O17" s="73">
        <f t="shared" si="23"/>
        <v>223454.07599999997</v>
      </c>
      <c r="P17" s="73">
        <f t="shared" si="23"/>
        <v>197973.49999999997</v>
      </c>
      <c r="Q17" s="18">
        <f t="shared" si="9"/>
        <v>12.870700371514365</v>
      </c>
      <c r="R17" s="72"/>
      <c r="S17" s="48">
        <f aca="true" t="shared" si="24" ref="S17:X17">SUM(S18:S26)</f>
        <v>38419</v>
      </c>
      <c r="T17" s="48">
        <f t="shared" si="24"/>
        <v>31127</v>
      </c>
      <c r="U17" s="38">
        <f t="shared" si="19"/>
        <v>23.426607125646548</v>
      </c>
      <c r="V17" s="48">
        <f t="shared" si="24"/>
        <v>194384</v>
      </c>
      <c r="W17" s="48">
        <f t="shared" si="24"/>
        <v>232803</v>
      </c>
      <c r="X17" s="48">
        <f t="shared" si="24"/>
        <v>195059</v>
      </c>
      <c r="Y17" s="18">
        <f t="shared" si="11"/>
        <v>19.350042807560786</v>
      </c>
    </row>
    <row r="18" spans="1:25" s="2" customFormat="1" ht="18" customHeight="1">
      <c r="A18" s="22" t="s">
        <v>26</v>
      </c>
      <c r="B18" s="23">
        <v>1</v>
      </c>
      <c r="C18" s="24">
        <v>1992743</v>
      </c>
      <c r="D18" s="27">
        <v>1760381</v>
      </c>
      <c r="E18" s="39">
        <f t="shared" si="22"/>
        <v>13.199528965604612</v>
      </c>
      <c r="F18" s="27">
        <v>9442566</v>
      </c>
      <c r="G18" s="28">
        <f>C18+F18</f>
        <v>11435309</v>
      </c>
      <c r="H18" s="40">
        <v>10305801</v>
      </c>
      <c r="I18" s="41">
        <f t="shared" si="7"/>
        <v>10.959924415385093</v>
      </c>
      <c r="J18" s="74">
        <v>1</v>
      </c>
      <c r="K18" s="26">
        <v>17614.9</v>
      </c>
      <c r="L18" s="27">
        <v>15425.8</v>
      </c>
      <c r="M18" s="39">
        <f t="shared" si="15"/>
        <v>14.191160263973357</v>
      </c>
      <c r="N18" s="76">
        <v>108101.8</v>
      </c>
      <c r="O18" s="26">
        <f aca="true" t="shared" si="25" ref="O18:O21">K18+N18</f>
        <v>125716.70000000001</v>
      </c>
      <c r="P18" s="39">
        <v>112967.9</v>
      </c>
      <c r="Q18" s="41">
        <f t="shared" si="9"/>
        <v>11.285329726409032</v>
      </c>
      <c r="R18" s="74">
        <v>1</v>
      </c>
      <c r="S18" s="24">
        <v>15972</v>
      </c>
      <c r="T18" s="25">
        <v>14595</v>
      </c>
      <c r="U18" s="26">
        <f t="shared" si="19"/>
        <v>9.434737923946557</v>
      </c>
      <c r="V18" s="27">
        <v>79710</v>
      </c>
      <c r="W18" s="40">
        <f>S18+V18</f>
        <v>95682</v>
      </c>
      <c r="X18" s="40">
        <v>88027</v>
      </c>
      <c r="Y18" s="41">
        <f t="shared" si="11"/>
        <v>8.696195485476043</v>
      </c>
    </row>
    <row r="19" spans="1:25" s="2" customFormat="1" ht="18" customHeight="1">
      <c r="A19" s="22" t="s">
        <v>27</v>
      </c>
      <c r="B19" s="23">
        <v>2</v>
      </c>
      <c r="C19" s="24">
        <v>1101265</v>
      </c>
      <c r="D19" s="27">
        <v>867136</v>
      </c>
      <c r="E19" s="39">
        <f t="shared" si="22"/>
        <v>27.000262934533904</v>
      </c>
      <c r="F19" s="27">
        <v>5438027</v>
      </c>
      <c r="G19" s="28">
        <f aca="true" t="shared" si="26" ref="G19:G26">C19+F19</f>
        <v>6539292</v>
      </c>
      <c r="H19" s="40">
        <v>5364133</v>
      </c>
      <c r="I19" s="41">
        <f t="shared" si="7"/>
        <v>21.90771556186246</v>
      </c>
      <c r="J19" s="74">
        <v>2</v>
      </c>
      <c r="K19" s="26">
        <v>6477.7</v>
      </c>
      <c r="L19" s="27">
        <v>5734.4</v>
      </c>
      <c r="M19" s="39">
        <f t="shared" si="15"/>
        <v>12.962123325892861</v>
      </c>
      <c r="N19" s="76">
        <v>45720.6</v>
      </c>
      <c r="O19" s="26">
        <f aca="true" t="shared" si="27" ref="O19:O24">K19+N19</f>
        <v>52198.299999999996</v>
      </c>
      <c r="P19" s="39">
        <v>48042.7</v>
      </c>
      <c r="Q19" s="41">
        <f t="shared" si="9"/>
        <v>8.649805277388655</v>
      </c>
      <c r="R19" s="74">
        <v>2</v>
      </c>
      <c r="S19" s="24">
        <v>9436</v>
      </c>
      <c r="T19" s="25">
        <v>7731</v>
      </c>
      <c r="U19" s="26">
        <f t="shared" si="19"/>
        <v>22.054068037770016</v>
      </c>
      <c r="V19" s="27">
        <v>47950</v>
      </c>
      <c r="W19" s="40">
        <f aca="true" t="shared" si="28" ref="W19:W26">S19+V19</f>
        <v>57386</v>
      </c>
      <c r="X19" s="40">
        <v>48192</v>
      </c>
      <c r="Y19" s="41">
        <f t="shared" si="11"/>
        <v>19.077855245683928</v>
      </c>
    </row>
    <row r="20" spans="1:25" ht="18" customHeight="1">
      <c r="A20" s="29" t="s">
        <v>28</v>
      </c>
      <c r="B20" s="30">
        <v>3</v>
      </c>
      <c r="C20" s="33">
        <v>521879</v>
      </c>
      <c r="D20" s="32">
        <v>430904</v>
      </c>
      <c r="E20" s="41">
        <f t="shared" si="22"/>
        <v>21.112591203609156</v>
      </c>
      <c r="F20" s="32">
        <v>2337010</v>
      </c>
      <c r="G20" s="28">
        <f t="shared" si="26"/>
        <v>2858889</v>
      </c>
      <c r="H20" s="42">
        <v>2399844</v>
      </c>
      <c r="I20" s="41">
        <f t="shared" si="7"/>
        <v>19.1281183276913</v>
      </c>
      <c r="J20" s="77">
        <v>3</v>
      </c>
      <c r="K20" s="31">
        <v>2779.4</v>
      </c>
      <c r="L20" s="32">
        <v>2410.2</v>
      </c>
      <c r="M20" s="41">
        <f t="shared" si="15"/>
        <v>15.318230852211446</v>
      </c>
      <c r="N20" s="78">
        <v>22246.4</v>
      </c>
      <c r="O20" s="26">
        <f t="shared" si="25"/>
        <v>25025.800000000003</v>
      </c>
      <c r="P20" s="41">
        <v>20914.9</v>
      </c>
      <c r="Q20" s="41">
        <f t="shared" si="9"/>
        <v>19.655365313723717</v>
      </c>
      <c r="R20" s="77">
        <v>3</v>
      </c>
      <c r="S20" s="33">
        <v>4944</v>
      </c>
      <c r="T20" s="25">
        <v>4099</v>
      </c>
      <c r="U20" s="31">
        <f t="shared" si="19"/>
        <v>20.614784093681383</v>
      </c>
      <c r="V20" s="32">
        <v>24244</v>
      </c>
      <c r="W20" s="40">
        <f t="shared" si="28"/>
        <v>29188</v>
      </c>
      <c r="X20" s="42">
        <v>25301</v>
      </c>
      <c r="Y20" s="41">
        <f t="shared" si="11"/>
        <v>15.363029129283422</v>
      </c>
    </row>
    <row r="21" spans="1:25" ht="18" customHeight="1">
      <c r="A21" s="29" t="s">
        <v>29</v>
      </c>
      <c r="B21" s="30">
        <v>4</v>
      </c>
      <c r="C21" s="33">
        <v>180767</v>
      </c>
      <c r="D21" s="32">
        <v>140345</v>
      </c>
      <c r="E21" s="41">
        <f t="shared" si="22"/>
        <v>28.801881078770176</v>
      </c>
      <c r="F21" s="32">
        <v>759037</v>
      </c>
      <c r="G21" s="28">
        <f t="shared" si="26"/>
        <v>939804</v>
      </c>
      <c r="H21" s="42">
        <v>708518</v>
      </c>
      <c r="I21" s="41">
        <f t="shared" si="7"/>
        <v>32.64363078990231</v>
      </c>
      <c r="J21" s="77">
        <v>6</v>
      </c>
      <c r="K21" s="31">
        <v>323.3</v>
      </c>
      <c r="L21" s="32">
        <v>387.8</v>
      </c>
      <c r="M21" s="41">
        <f t="shared" si="15"/>
        <v>-16.632284682826203</v>
      </c>
      <c r="N21" s="78">
        <v>2275.185</v>
      </c>
      <c r="O21" s="26">
        <f t="shared" si="25"/>
        <v>2598.485</v>
      </c>
      <c r="P21" s="41">
        <v>2425.5</v>
      </c>
      <c r="Q21" s="41">
        <f t="shared" si="9"/>
        <v>7.131931560503002</v>
      </c>
      <c r="R21" s="77">
        <v>5</v>
      </c>
      <c r="S21" s="33">
        <v>1576</v>
      </c>
      <c r="T21" s="25">
        <v>1230</v>
      </c>
      <c r="U21" s="31">
        <f t="shared" si="19"/>
        <v>28.130081300813004</v>
      </c>
      <c r="V21" s="32">
        <v>6938</v>
      </c>
      <c r="W21" s="40">
        <f t="shared" si="28"/>
        <v>8514</v>
      </c>
      <c r="X21" s="42">
        <v>7027</v>
      </c>
      <c r="Y21" s="41">
        <f t="shared" si="11"/>
        <v>21.161235235520138</v>
      </c>
    </row>
    <row r="22" spans="1:25" s="2" customFormat="1" ht="18" customHeight="1">
      <c r="A22" s="22" t="s">
        <v>30</v>
      </c>
      <c r="B22" s="23">
        <v>5</v>
      </c>
      <c r="C22" s="43">
        <v>103143</v>
      </c>
      <c r="D22" s="27">
        <v>95320</v>
      </c>
      <c r="E22" s="39">
        <f t="shared" si="22"/>
        <v>8.20709190096518</v>
      </c>
      <c r="F22" s="44">
        <v>561273</v>
      </c>
      <c r="G22" s="28">
        <f t="shared" si="26"/>
        <v>664416</v>
      </c>
      <c r="H22" s="40">
        <v>608516</v>
      </c>
      <c r="I22" s="41">
        <f t="shared" si="7"/>
        <v>9.186282694292336</v>
      </c>
      <c r="J22" s="74">
        <v>5</v>
      </c>
      <c r="K22" s="80">
        <v>358.4</v>
      </c>
      <c r="L22" s="27">
        <v>321.1</v>
      </c>
      <c r="M22" s="39">
        <f t="shared" si="15"/>
        <v>11.616318903768285</v>
      </c>
      <c r="N22" s="81">
        <v>2112.3</v>
      </c>
      <c r="O22" s="26">
        <f t="shared" si="27"/>
        <v>2470.7000000000003</v>
      </c>
      <c r="P22" s="39">
        <v>2524.5</v>
      </c>
      <c r="Q22" s="41">
        <f t="shared" si="9"/>
        <v>-2.131115072291534</v>
      </c>
      <c r="R22" s="74">
        <v>7</v>
      </c>
      <c r="S22" s="24">
        <v>990</v>
      </c>
      <c r="T22" s="25">
        <v>912</v>
      </c>
      <c r="U22" s="26">
        <f t="shared" si="19"/>
        <v>8.552631578947366</v>
      </c>
      <c r="V22" s="27">
        <v>5682</v>
      </c>
      <c r="W22" s="40">
        <f t="shared" si="28"/>
        <v>6672</v>
      </c>
      <c r="X22" s="40">
        <v>6292</v>
      </c>
      <c r="Y22" s="41">
        <f t="shared" si="11"/>
        <v>6.039415130324222</v>
      </c>
    </row>
    <row r="23" spans="1:25" ht="18" customHeight="1">
      <c r="A23" s="29" t="s">
        <v>31</v>
      </c>
      <c r="B23" s="30">
        <v>6</v>
      </c>
      <c r="C23" s="33">
        <v>59259</v>
      </c>
      <c r="D23" s="32">
        <v>43489</v>
      </c>
      <c r="E23" s="41">
        <f t="shared" si="22"/>
        <v>36.262043275310994</v>
      </c>
      <c r="F23" s="32">
        <v>285086</v>
      </c>
      <c r="G23" s="28">
        <f t="shared" si="26"/>
        <v>344345</v>
      </c>
      <c r="H23" s="42">
        <v>274278</v>
      </c>
      <c r="I23" s="41">
        <f t="shared" si="7"/>
        <v>25.545978897323153</v>
      </c>
      <c r="J23" s="77">
        <v>7</v>
      </c>
      <c r="K23" s="31">
        <v>129.2</v>
      </c>
      <c r="L23" s="32">
        <v>63.6</v>
      </c>
      <c r="M23" s="41">
        <f t="shared" si="15"/>
        <v>103.14465408805029</v>
      </c>
      <c r="N23" s="78">
        <v>685.8420000000001</v>
      </c>
      <c r="O23" s="26">
        <v>814.9</v>
      </c>
      <c r="P23" s="41">
        <v>507.5</v>
      </c>
      <c r="Q23" s="41">
        <f t="shared" si="9"/>
        <v>60.57142857142856</v>
      </c>
      <c r="R23" s="77">
        <v>9</v>
      </c>
      <c r="S23" s="33">
        <v>526</v>
      </c>
      <c r="T23" s="25">
        <v>418</v>
      </c>
      <c r="U23" s="31">
        <f t="shared" si="19"/>
        <v>25.837320574162682</v>
      </c>
      <c r="V23" s="32">
        <v>2796</v>
      </c>
      <c r="W23" s="40">
        <f t="shared" si="28"/>
        <v>3322</v>
      </c>
      <c r="X23" s="42">
        <v>2986</v>
      </c>
      <c r="Y23" s="41">
        <f t="shared" si="11"/>
        <v>11.252511721366387</v>
      </c>
    </row>
    <row r="24" spans="1:25" ht="18" customHeight="1">
      <c r="A24" s="29" t="s">
        <v>32</v>
      </c>
      <c r="B24" s="30">
        <v>7</v>
      </c>
      <c r="C24" s="33">
        <v>44372</v>
      </c>
      <c r="D24" s="32">
        <v>38904</v>
      </c>
      <c r="E24" s="41">
        <f t="shared" si="22"/>
        <v>14.055110014394412</v>
      </c>
      <c r="F24" s="32">
        <v>275090</v>
      </c>
      <c r="G24" s="28">
        <f t="shared" si="26"/>
        <v>319462</v>
      </c>
      <c r="H24" s="42">
        <v>249644</v>
      </c>
      <c r="I24" s="41">
        <f t="shared" si="7"/>
        <v>27.967025043662176</v>
      </c>
      <c r="J24" s="77">
        <v>4</v>
      </c>
      <c r="K24" s="31">
        <v>2260.2</v>
      </c>
      <c r="L24" s="32">
        <v>1586.8</v>
      </c>
      <c r="M24" s="41">
        <f t="shared" si="15"/>
        <v>42.43761028485</v>
      </c>
      <c r="N24" s="78">
        <v>11976.8</v>
      </c>
      <c r="O24" s="26">
        <f t="shared" si="27"/>
        <v>14237</v>
      </c>
      <c r="P24" s="41">
        <v>10351.1</v>
      </c>
      <c r="Q24" s="41">
        <f t="shared" si="9"/>
        <v>37.54093767812117</v>
      </c>
      <c r="R24" s="77">
        <v>8</v>
      </c>
      <c r="S24" s="33">
        <v>596</v>
      </c>
      <c r="T24" s="25">
        <v>498</v>
      </c>
      <c r="U24" s="31">
        <f t="shared" si="19"/>
        <v>19.67871485943775</v>
      </c>
      <c r="V24" s="32">
        <v>3468</v>
      </c>
      <c r="W24" s="40">
        <f t="shared" si="28"/>
        <v>4064</v>
      </c>
      <c r="X24" s="42">
        <v>3156</v>
      </c>
      <c r="Y24" s="41">
        <f t="shared" si="11"/>
        <v>28.77059569074778</v>
      </c>
    </row>
    <row r="25" spans="1:25" ht="18" customHeight="1">
      <c r="A25" s="29" t="s">
        <v>33</v>
      </c>
      <c r="B25" s="30">
        <v>8</v>
      </c>
      <c r="C25" s="33">
        <v>36955</v>
      </c>
      <c r="D25" s="32">
        <v>0</v>
      </c>
      <c r="E25" s="41"/>
      <c r="F25" s="32">
        <v>148510</v>
      </c>
      <c r="G25" s="28">
        <f t="shared" si="26"/>
        <v>185465</v>
      </c>
      <c r="H25" s="42">
        <v>0</v>
      </c>
      <c r="I25" s="18"/>
      <c r="J25" s="77">
        <v>9</v>
      </c>
      <c r="K25" s="31">
        <v>16.4</v>
      </c>
      <c r="L25" s="32">
        <v>0</v>
      </c>
      <c r="M25" s="41"/>
      <c r="N25" s="78">
        <v>168.39100000000002</v>
      </c>
      <c r="O25" s="26">
        <f aca="true" t="shared" si="29" ref="O23:O26">K25+N25</f>
        <v>184.79100000000003</v>
      </c>
      <c r="P25" s="41">
        <v>0</v>
      </c>
      <c r="Q25" s="18"/>
      <c r="R25" s="77">
        <v>6</v>
      </c>
      <c r="S25" s="33">
        <v>1026</v>
      </c>
      <c r="T25" s="92">
        <v>0</v>
      </c>
      <c r="U25" s="31"/>
      <c r="V25" s="32">
        <v>3842</v>
      </c>
      <c r="W25" s="40">
        <f t="shared" si="28"/>
        <v>4868</v>
      </c>
      <c r="X25" s="41">
        <v>0</v>
      </c>
      <c r="Y25" s="18"/>
    </row>
    <row r="26" spans="1:25" ht="18" customHeight="1">
      <c r="A26" s="29" t="s">
        <v>34</v>
      </c>
      <c r="B26" s="30">
        <v>9</v>
      </c>
      <c r="C26" s="33">
        <v>29404</v>
      </c>
      <c r="D26" s="32">
        <v>27706</v>
      </c>
      <c r="E26" s="41">
        <f t="shared" si="22"/>
        <v>6.128636396448428</v>
      </c>
      <c r="F26" s="32">
        <v>194670</v>
      </c>
      <c r="G26" s="28">
        <f t="shared" si="26"/>
        <v>224074</v>
      </c>
      <c r="H26" s="42">
        <v>165052</v>
      </c>
      <c r="I26" s="41">
        <f aca="true" t="shared" si="30" ref="I26:I32">(G26/H26-1)*100</f>
        <v>35.759639386375206</v>
      </c>
      <c r="J26" s="77">
        <v>8</v>
      </c>
      <c r="K26" s="31">
        <v>21</v>
      </c>
      <c r="L26" s="32">
        <v>25.4</v>
      </c>
      <c r="M26" s="41">
        <f>(K26/L26-1)*100</f>
        <v>-17.322834645669282</v>
      </c>
      <c r="N26" s="78">
        <v>186.4</v>
      </c>
      <c r="O26" s="26">
        <f t="shared" si="29"/>
        <v>207.4</v>
      </c>
      <c r="P26" s="41">
        <v>239.4</v>
      </c>
      <c r="Q26" s="41">
        <f aca="true" t="shared" si="31" ref="Q26:Q32">(O26/P26-1)*100</f>
        <v>-13.366750208855471</v>
      </c>
      <c r="R26" s="77">
        <v>4</v>
      </c>
      <c r="S26" s="33">
        <v>3353</v>
      </c>
      <c r="T26" s="25">
        <v>1644</v>
      </c>
      <c r="U26" s="31">
        <f>(S26/T26-1)*100</f>
        <v>103.95377128953771</v>
      </c>
      <c r="V26" s="32">
        <v>19754</v>
      </c>
      <c r="W26" s="40">
        <f t="shared" si="28"/>
        <v>23107</v>
      </c>
      <c r="X26" s="42">
        <v>14078</v>
      </c>
      <c r="Y26" s="41">
        <f aca="true" t="shared" si="32" ref="Y26:Y32">(W26/X26-1)*100</f>
        <v>64.13553061514419</v>
      </c>
    </row>
    <row r="27" spans="1:25" ht="18" customHeight="1">
      <c r="A27" s="19" t="s">
        <v>35</v>
      </c>
      <c r="B27" s="45"/>
      <c r="C27" s="21">
        <f aca="true" t="shared" si="33" ref="C27:G27">SUM(C28:C33)</f>
        <v>3384119</v>
      </c>
      <c r="D27" s="21">
        <f>SUM(D28:D32)</f>
        <v>3324700</v>
      </c>
      <c r="E27" s="38">
        <f aca="true" t="shared" si="34" ref="E27:E32">(C27/D27-1)*100</f>
        <v>1.7871988450085752</v>
      </c>
      <c r="F27" s="21">
        <f t="shared" si="33"/>
        <v>19035085</v>
      </c>
      <c r="G27" s="37">
        <f t="shared" si="33"/>
        <v>22419204</v>
      </c>
      <c r="H27" s="21">
        <f aca="true" t="shared" si="35" ref="H27:L27">SUM(H28:H32)</f>
        <v>21470415</v>
      </c>
      <c r="I27" s="18">
        <f t="shared" si="30"/>
        <v>4.419052915372146</v>
      </c>
      <c r="J27" s="82"/>
      <c r="K27" s="18">
        <f>SUM(K28:K33)</f>
        <v>37570.9</v>
      </c>
      <c r="L27" s="21">
        <f t="shared" si="35"/>
        <v>35572.4</v>
      </c>
      <c r="M27" s="18">
        <f aca="true" t="shared" si="36" ref="M27:M32">(K27/L27-1)*100</f>
        <v>5.618119665808319</v>
      </c>
      <c r="N27" s="73">
        <f aca="true" t="shared" si="37" ref="N27:S27">SUM(N28:N33)</f>
        <v>238801.68699999998</v>
      </c>
      <c r="O27" s="18">
        <f t="shared" si="37"/>
        <v>276372.41199999995</v>
      </c>
      <c r="P27" s="21">
        <f>SUM(P28:P32)</f>
        <v>267553.69999999995</v>
      </c>
      <c r="Q27" s="18">
        <f t="shared" si="31"/>
        <v>3.29605309139811</v>
      </c>
      <c r="R27" s="82"/>
      <c r="S27" s="21">
        <f t="shared" si="37"/>
        <v>27571</v>
      </c>
      <c r="T27" s="21">
        <f>SUM(T28:T32)</f>
        <v>27802</v>
      </c>
      <c r="U27" s="38">
        <f aca="true" t="shared" si="38" ref="U27:U32">(S27/T27-1)*100</f>
        <v>-0.830875476584414</v>
      </c>
      <c r="V27" s="21">
        <f>SUM(V28:V33)</f>
        <v>161093</v>
      </c>
      <c r="W27" s="48">
        <f>SUM(W28:W33)</f>
        <v>188664</v>
      </c>
      <c r="X27" s="21">
        <f>SUM(X28:X32)</f>
        <v>182231</v>
      </c>
      <c r="Y27" s="18">
        <f t="shared" si="32"/>
        <v>3.5301348288710566</v>
      </c>
    </row>
    <row r="28" spans="1:25" ht="18" customHeight="1">
      <c r="A28" s="46" t="s">
        <v>36</v>
      </c>
      <c r="B28" s="30">
        <v>1</v>
      </c>
      <c r="C28" s="33">
        <v>1967793</v>
      </c>
      <c r="D28" s="25">
        <v>1944336</v>
      </c>
      <c r="E28" s="41">
        <f t="shared" si="34"/>
        <v>1.206427284173106</v>
      </c>
      <c r="F28" s="32">
        <v>11070138</v>
      </c>
      <c r="G28" s="28">
        <f aca="true" t="shared" si="39" ref="G28:G33">C28+F28</f>
        <v>13037931</v>
      </c>
      <c r="H28" s="42">
        <v>12739704</v>
      </c>
      <c r="I28" s="41">
        <f t="shared" si="30"/>
        <v>2.340925660439197</v>
      </c>
      <c r="J28" s="77">
        <v>1</v>
      </c>
      <c r="K28" s="31">
        <v>24804.3</v>
      </c>
      <c r="L28" s="32">
        <v>24050.4</v>
      </c>
      <c r="M28" s="41">
        <f t="shared" si="36"/>
        <v>3.134667198882335</v>
      </c>
      <c r="N28" s="78">
        <v>157414.2</v>
      </c>
      <c r="O28" s="26">
        <f aca="true" t="shared" si="40" ref="O28:O32">K28+N28</f>
        <v>182218.5</v>
      </c>
      <c r="P28" s="41">
        <v>177083.6</v>
      </c>
      <c r="Q28" s="41">
        <f t="shared" si="31"/>
        <v>2.899703868681236</v>
      </c>
      <c r="R28" s="77">
        <v>1</v>
      </c>
      <c r="S28" s="33">
        <v>15532</v>
      </c>
      <c r="T28" s="25">
        <v>15733</v>
      </c>
      <c r="U28" s="31">
        <f t="shared" si="38"/>
        <v>-1.2775694400305126</v>
      </c>
      <c r="V28" s="32">
        <v>90651</v>
      </c>
      <c r="W28" s="42">
        <f aca="true" t="shared" si="41" ref="W28:W33">S28+V28</f>
        <v>106183</v>
      </c>
      <c r="X28" s="42">
        <v>104622</v>
      </c>
      <c r="Y28" s="41">
        <f t="shared" si="32"/>
        <v>1.4920380034791902</v>
      </c>
    </row>
    <row r="29" spans="1:25" ht="18" customHeight="1">
      <c r="A29" s="29" t="s">
        <v>37</v>
      </c>
      <c r="B29" s="30">
        <v>2</v>
      </c>
      <c r="C29" s="33">
        <v>1041126</v>
      </c>
      <c r="D29" s="32">
        <v>998419</v>
      </c>
      <c r="E29" s="41">
        <f t="shared" si="34"/>
        <v>4.27746266847886</v>
      </c>
      <c r="F29" s="32">
        <v>5823056</v>
      </c>
      <c r="G29" s="28">
        <f t="shared" si="39"/>
        <v>6864182</v>
      </c>
      <c r="H29" s="42">
        <v>6298751</v>
      </c>
      <c r="I29" s="41">
        <f t="shared" si="30"/>
        <v>8.97687493917445</v>
      </c>
      <c r="J29" s="77">
        <v>2</v>
      </c>
      <c r="K29" s="31">
        <v>8585.2</v>
      </c>
      <c r="L29" s="32">
        <v>8233.8</v>
      </c>
      <c r="M29" s="41">
        <f t="shared" si="36"/>
        <v>4.26777429619376</v>
      </c>
      <c r="N29" s="78">
        <v>58864.311</v>
      </c>
      <c r="O29" s="26">
        <f t="shared" si="40"/>
        <v>67449.511</v>
      </c>
      <c r="P29" s="41">
        <v>66461.2</v>
      </c>
      <c r="Q29" s="41">
        <f t="shared" si="31"/>
        <v>1.4870495868265943</v>
      </c>
      <c r="R29" s="77">
        <v>2</v>
      </c>
      <c r="S29" s="33">
        <v>8502</v>
      </c>
      <c r="T29" s="25">
        <v>8543</v>
      </c>
      <c r="U29" s="31">
        <f t="shared" si="38"/>
        <v>-0.47992508486479624</v>
      </c>
      <c r="V29" s="32">
        <v>50060</v>
      </c>
      <c r="W29" s="42">
        <f t="shared" si="41"/>
        <v>58562</v>
      </c>
      <c r="X29" s="42">
        <v>55229</v>
      </c>
      <c r="Y29" s="41">
        <f t="shared" si="32"/>
        <v>6.0348729833964</v>
      </c>
    </row>
    <row r="30" spans="1:25" ht="18" customHeight="1">
      <c r="A30" s="29" t="s">
        <v>38</v>
      </c>
      <c r="B30" s="30">
        <v>3</v>
      </c>
      <c r="C30" s="33">
        <v>319084</v>
      </c>
      <c r="D30" s="32">
        <v>338139</v>
      </c>
      <c r="E30" s="41">
        <f t="shared" si="34"/>
        <v>-5.635256506939457</v>
      </c>
      <c r="F30" s="32">
        <v>1832223</v>
      </c>
      <c r="G30" s="28">
        <f t="shared" si="39"/>
        <v>2151307</v>
      </c>
      <c r="H30" s="42">
        <v>2068459</v>
      </c>
      <c r="I30" s="41">
        <f t="shared" si="30"/>
        <v>4.005300564333147</v>
      </c>
      <c r="J30" s="77">
        <v>3</v>
      </c>
      <c r="K30" s="31">
        <v>4126.8</v>
      </c>
      <c r="L30" s="32">
        <v>3202.7</v>
      </c>
      <c r="M30" s="41">
        <f t="shared" si="36"/>
        <v>28.853779623442733</v>
      </c>
      <c r="N30" s="78">
        <v>22053.797</v>
      </c>
      <c r="O30" s="26">
        <f t="shared" si="40"/>
        <v>26180.596999999998</v>
      </c>
      <c r="P30" s="41">
        <v>23165.6</v>
      </c>
      <c r="Q30" s="41">
        <f t="shared" si="31"/>
        <v>13.014974790206168</v>
      </c>
      <c r="R30" s="77">
        <v>3</v>
      </c>
      <c r="S30" s="33">
        <v>2831</v>
      </c>
      <c r="T30" s="25">
        <v>3020</v>
      </c>
      <c r="U30" s="31">
        <f t="shared" si="38"/>
        <v>-6.258278145695362</v>
      </c>
      <c r="V30" s="32">
        <v>16378</v>
      </c>
      <c r="W30" s="42">
        <f t="shared" si="41"/>
        <v>19209</v>
      </c>
      <c r="X30" s="42">
        <v>18398</v>
      </c>
      <c r="Y30" s="41">
        <f t="shared" si="32"/>
        <v>4.408087835634311</v>
      </c>
    </row>
    <row r="31" spans="1:25" ht="18" customHeight="1">
      <c r="A31" s="29" t="s">
        <v>39</v>
      </c>
      <c r="B31" s="30">
        <v>4</v>
      </c>
      <c r="C31" s="33">
        <v>37799</v>
      </c>
      <c r="D31" s="32">
        <v>35230</v>
      </c>
      <c r="E31" s="41">
        <f t="shared" si="34"/>
        <v>7.292080613113816</v>
      </c>
      <c r="F31" s="32">
        <v>238563</v>
      </c>
      <c r="G31" s="28">
        <f t="shared" si="39"/>
        <v>276362</v>
      </c>
      <c r="H31" s="42">
        <v>307909</v>
      </c>
      <c r="I31" s="41">
        <f t="shared" si="30"/>
        <v>-10.245559564676576</v>
      </c>
      <c r="J31" s="77">
        <v>4</v>
      </c>
      <c r="K31" s="31">
        <v>52.5</v>
      </c>
      <c r="L31" s="32">
        <v>84.6</v>
      </c>
      <c r="M31" s="41">
        <f t="shared" si="36"/>
        <v>-37.94326241134751</v>
      </c>
      <c r="N31" s="78">
        <v>429.675</v>
      </c>
      <c r="O31" s="26">
        <v>482.1</v>
      </c>
      <c r="P31" s="41">
        <v>762.1</v>
      </c>
      <c r="Q31" s="41">
        <f t="shared" si="31"/>
        <v>-36.740585225036085</v>
      </c>
      <c r="R31" s="77">
        <v>4</v>
      </c>
      <c r="S31" s="33">
        <v>494</v>
      </c>
      <c r="T31" s="25">
        <v>412</v>
      </c>
      <c r="U31" s="31">
        <f t="shared" si="38"/>
        <v>19.902912621359214</v>
      </c>
      <c r="V31" s="32">
        <v>3044</v>
      </c>
      <c r="W31" s="42">
        <f t="shared" si="41"/>
        <v>3538</v>
      </c>
      <c r="X31" s="42">
        <v>3328</v>
      </c>
      <c r="Y31" s="41">
        <f t="shared" si="32"/>
        <v>6.310096153846145</v>
      </c>
    </row>
    <row r="32" spans="1:25" s="2" customFormat="1" ht="18" customHeight="1">
      <c r="A32" s="22" t="s">
        <v>40</v>
      </c>
      <c r="B32" s="23">
        <v>5</v>
      </c>
      <c r="C32" s="24">
        <v>12167</v>
      </c>
      <c r="D32" s="27">
        <v>8576</v>
      </c>
      <c r="E32" s="39">
        <f t="shared" si="34"/>
        <v>41.87266791044777</v>
      </c>
      <c r="F32" s="27">
        <v>54027</v>
      </c>
      <c r="G32" s="28">
        <f t="shared" si="39"/>
        <v>66194</v>
      </c>
      <c r="H32" s="40">
        <v>55592</v>
      </c>
      <c r="I32" s="41">
        <f t="shared" si="30"/>
        <v>19.071089365376316</v>
      </c>
      <c r="J32" s="74">
        <v>5</v>
      </c>
      <c r="K32" s="26">
        <v>2</v>
      </c>
      <c r="L32" s="27">
        <v>0.9</v>
      </c>
      <c r="M32" s="39">
        <f t="shared" si="36"/>
        <v>122.22222222222223</v>
      </c>
      <c r="N32" s="76">
        <v>38.104</v>
      </c>
      <c r="O32" s="26">
        <f t="shared" si="40"/>
        <v>40.104</v>
      </c>
      <c r="P32" s="39">
        <v>81.2</v>
      </c>
      <c r="Q32" s="41">
        <f t="shared" si="31"/>
        <v>-50.61083743842365</v>
      </c>
      <c r="R32" s="74">
        <v>5</v>
      </c>
      <c r="S32" s="24">
        <v>152</v>
      </c>
      <c r="T32" s="25">
        <v>94</v>
      </c>
      <c r="U32" s="26">
        <f t="shared" si="38"/>
        <v>61.70212765957446</v>
      </c>
      <c r="V32" s="27">
        <v>778</v>
      </c>
      <c r="W32" s="42">
        <f t="shared" si="41"/>
        <v>930</v>
      </c>
      <c r="X32" s="40">
        <v>654</v>
      </c>
      <c r="Y32" s="41">
        <f t="shared" si="32"/>
        <v>42.20183486238531</v>
      </c>
    </row>
    <row r="33" spans="1:25" s="2" customFormat="1" ht="18" customHeight="1">
      <c r="A33" s="22" t="s">
        <v>41</v>
      </c>
      <c r="B33" s="23">
        <v>6</v>
      </c>
      <c r="C33" s="24">
        <v>6150</v>
      </c>
      <c r="D33" s="27">
        <v>0</v>
      </c>
      <c r="E33" s="39"/>
      <c r="F33" s="27">
        <v>17078</v>
      </c>
      <c r="G33" s="28">
        <f t="shared" si="39"/>
        <v>23228</v>
      </c>
      <c r="H33" s="40">
        <v>0</v>
      </c>
      <c r="I33" s="41"/>
      <c r="J33" s="74">
        <v>6</v>
      </c>
      <c r="K33" s="26">
        <v>0.1</v>
      </c>
      <c r="L33" s="27">
        <v>0</v>
      </c>
      <c r="M33" s="39"/>
      <c r="N33" s="76">
        <v>1.6</v>
      </c>
      <c r="O33" s="26">
        <v>1.6</v>
      </c>
      <c r="P33" s="39">
        <v>0</v>
      </c>
      <c r="Q33" s="41"/>
      <c r="R33" s="74">
        <v>6</v>
      </c>
      <c r="S33" s="24">
        <v>60</v>
      </c>
      <c r="T33" s="92">
        <v>0</v>
      </c>
      <c r="U33" s="26"/>
      <c r="V33" s="27">
        <v>182</v>
      </c>
      <c r="W33" s="42">
        <f t="shared" si="41"/>
        <v>242</v>
      </c>
      <c r="X33" s="40">
        <v>0</v>
      </c>
      <c r="Y33" s="41"/>
    </row>
    <row r="34" spans="1:25" s="3" customFormat="1" ht="18" customHeight="1">
      <c r="A34" s="19" t="s">
        <v>42</v>
      </c>
      <c r="B34" s="47"/>
      <c r="C34" s="21">
        <f aca="true" t="shared" si="42" ref="C34:H34">SUM(C35:C43)</f>
        <v>3500603</v>
      </c>
      <c r="D34" s="21">
        <f t="shared" si="42"/>
        <v>2857174</v>
      </c>
      <c r="E34" s="38">
        <f aca="true" t="shared" si="43" ref="E34:E43">(C34/D34-1)*100</f>
        <v>22.51976953451207</v>
      </c>
      <c r="F34" s="21">
        <f t="shared" si="42"/>
        <v>17555599</v>
      </c>
      <c r="G34" s="37">
        <f t="shared" si="42"/>
        <v>21056202</v>
      </c>
      <c r="H34" s="48">
        <f t="shared" si="42"/>
        <v>17570626</v>
      </c>
      <c r="I34" s="18">
        <f t="shared" si="7"/>
        <v>19.837517456691643</v>
      </c>
      <c r="J34" s="83"/>
      <c r="K34" s="18">
        <f aca="true" t="shared" si="44" ref="K34:P34">SUM(K35:K43)</f>
        <v>40320.40000000001</v>
      </c>
      <c r="L34" s="48">
        <f t="shared" si="44"/>
        <v>38885.4</v>
      </c>
      <c r="M34" s="18">
        <f t="shared" si="15"/>
        <v>3.6903310754164975</v>
      </c>
      <c r="N34" s="21">
        <f t="shared" si="44"/>
        <v>237511.161</v>
      </c>
      <c r="O34" s="18">
        <f t="shared" si="44"/>
        <v>277831.561</v>
      </c>
      <c r="P34" s="21">
        <f t="shared" si="44"/>
        <v>270395.9</v>
      </c>
      <c r="Q34" s="18">
        <f t="shared" si="9"/>
        <v>2.7499163263939863</v>
      </c>
      <c r="R34" s="83"/>
      <c r="S34" s="21">
        <f aca="true" t="shared" si="45" ref="S34:X34">SUM(S35:S43)</f>
        <v>33377</v>
      </c>
      <c r="T34" s="21">
        <f t="shared" si="45"/>
        <v>29217</v>
      </c>
      <c r="U34" s="38">
        <f t="shared" si="19"/>
        <v>14.238285929424643</v>
      </c>
      <c r="V34" s="21">
        <f t="shared" si="45"/>
        <v>185196</v>
      </c>
      <c r="W34" s="48">
        <f t="shared" si="45"/>
        <v>218573</v>
      </c>
      <c r="X34" s="21">
        <f t="shared" si="45"/>
        <v>194232</v>
      </c>
      <c r="Y34" s="18">
        <f t="shared" si="11"/>
        <v>12.53192058981012</v>
      </c>
    </row>
    <row r="35" spans="1:25" s="4" customFormat="1" ht="18" customHeight="1">
      <c r="A35" s="49" t="s">
        <v>43</v>
      </c>
      <c r="B35" s="50">
        <v>1</v>
      </c>
      <c r="C35" s="33">
        <v>2111273</v>
      </c>
      <c r="D35" s="32">
        <v>1782367</v>
      </c>
      <c r="E35" s="41">
        <f t="shared" si="43"/>
        <v>18.453326391253878</v>
      </c>
      <c r="F35" s="32">
        <v>10627098</v>
      </c>
      <c r="G35" s="28">
        <f>C35+F35</f>
        <v>12738371</v>
      </c>
      <c r="H35" s="42">
        <v>10834124</v>
      </c>
      <c r="I35" s="41">
        <f t="shared" si="7"/>
        <v>17.576381809918363</v>
      </c>
      <c r="J35" s="84">
        <v>1</v>
      </c>
      <c r="K35" s="31">
        <v>25711</v>
      </c>
      <c r="L35" s="32">
        <v>26034.8</v>
      </c>
      <c r="M35" s="41">
        <f t="shared" si="15"/>
        <v>-1.2437199440748503</v>
      </c>
      <c r="N35" s="78">
        <v>162220</v>
      </c>
      <c r="O35" s="26">
        <f aca="true" t="shared" si="46" ref="O35:O38">K35+N35</f>
        <v>187931</v>
      </c>
      <c r="P35" s="41">
        <v>182219.9</v>
      </c>
      <c r="Q35" s="41">
        <f t="shared" si="9"/>
        <v>3.134180185588953</v>
      </c>
      <c r="R35" s="84">
        <v>1</v>
      </c>
      <c r="S35" s="33">
        <v>17630</v>
      </c>
      <c r="T35" s="25">
        <v>15110</v>
      </c>
      <c r="U35" s="31">
        <f t="shared" si="19"/>
        <v>16.67769688947718</v>
      </c>
      <c r="V35" s="32">
        <v>89861</v>
      </c>
      <c r="W35" s="42">
        <f>S35+V35</f>
        <v>107491</v>
      </c>
      <c r="X35" s="42">
        <v>94700</v>
      </c>
      <c r="Y35" s="41">
        <f t="shared" si="11"/>
        <v>13.506863780359035</v>
      </c>
    </row>
    <row r="36" spans="1:25" s="4" customFormat="1" ht="18" customHeight="1">
      <c r="A36" s="49" t="s">
        <v>44</v>
      </c>
      <c r="B36" s="50">
        <v>2</v>
      </c>
      <c r="C36" s="33">
        <v>534921</v>
      </c>
      <c r="D36" s="32">
        <v>432349</v>
      </c>
      <c r="E36" s="41">
        <f t="shared" si="43"/>
        <v>23.724352317225204</v>
      </c>
      <c r="F36" s="32">
        <v>2610556</v>
      </c>
      <c r="G36" s="28">
        <f aca="true" t="shared" si="47" ref="G35:G43">C36+F36</f>
        <v>3145477</v>
      </c>
      <c r="H36" s="42">
        <v>2642588</v>
      </c>
      <c r="I36" s="41">
        <f t="shared" si="7"/>
        <v>19.030170423842073</v>
      </c>
      <c r="J36" s="84">
        <v>2</v>
      </c>
      <c r="K36" s="31">
        <v>8875.3</v>
      </c>
      <c r="L36" s="32">
        <v>7440.9</v>
      </c>
      <c r="M36" s="41">
        <f t="shared" si="15"/>
        <v>19.27723796852532</v>
      </c>
      <c r="N36" s="78">
        <v>40649.4</v>
      </c>
      <c r="O36" s="26">
        <v>49524.6</v>
      </c>
      <c r="P36" s="41">
        <v>50003.9</v>
      </c>
      <c r="Q36" s="41">
        <f t="shared" si="9"/>
        <v>-0.9585252350316709</v>
      </c>
      <c r="R36" s="84">
        <v>2</v>
      </c>
      <c r="S36" s="33">
        <v>4376</v>
      </c>
      <c r="T36" s="25">
        <v>3702</v>
      </c>
      <c r="U36" s="31">
        <f t="shared" si="19"/>
        <v>18.206374932468925</v>
      </c>
      <c r="V36" s="32">
        <v>21030</v>
      </c>
      <c r="W36" s="42">
        <f aca="true" t="shared" si="48" ref="W36:W43">S36+V36</f>
        <v>25406</v>
      </c>
      <c r="X36" s="42">
        <v>22135</v>
      </c>
      <c r="Y36" s="41">
        <f t="shared" si="11"/>
        <v>14.777501694149532</v>
      </c>
    </row>
    <row r="37" spans="1:25" s="4" customFormat="1" ht="18" customHeight="1">
      <c r="A37" s="49" t="s">
        <v>45</v>
      </c>
      <c r="B37" s="50">
        <v>3</v>
      </c>
      <c r="C37" s="33">
        <v>176187</v>
      </c>
      <c r="D37" s="32">
        <v>155663</v>
      </c>
      <c r="E37" s="41">
        <f t="shared" si="43"/>
        <v>13.184893006045106</v>
      </c>
      <c r="F37" s="32">
        <v>906257</v>
      </c>
      <c r="G37" s="28">
        <f t="shared" si="47"/>
        <v>1082444</v>
      </c>
      <c r="H37" s="42">
        <v>1050749</v>
      </c>
      <c r="I37" s="41">
        <f t="shared" si="7"/>
        <v>3.01641971584079</v>
      </c>
      <c r="J37" s="84">
        <v>4</v>
      </c>
      <c r="K37" s="31">
        <v>805.9</v>
      </c>
      <c r="L37" s="32">
        <v>1203.3</v>
      </c>
      <c r="M37" s="41">
        <f t="shared" si="15"/>
        <v>-33.02584559129061</v>
      </c>
      <c r="N37" s="78">
        <v>7095.926</v>
      </c>
      <c r="O37" s="26">
        <f t="shared" si="46"/>
        <v>7901.826</v>
      </c>
      <c r="P37" s="41">
        <v>9129.2</v>
      </c>
      <c r="Q37" s="41">
        <f t="shared" si="9"/>
        <v>-13.444485825702145</v>
      </c>
      <c r="R37" s="84">
        <v>6</v>
      </c>
      <c r="S37" s="33">
        <v>1694</v>
      </c>
      <c r="T37" s="25">
        <v>2130</v>
      </c>
      <c r="U37" s="31">
        <f t="shared" si="19"/>
        <v>-20.46948356807512</v>
      </c>
      <c r="V37" s="32">
        <v>11834</v>
      </c>
      <c r="W37" s="42">
        <f t="shared" si="48"/>
        <v>13528</v>
      </c>
      <c r="X37" s="42">
        <v>15054</v>
      </c>
      <c r="Y37" s="41">
        <f t="shared" si="11"/>
        <v>-10.136840706788897</v>
      </c>
    </row>
    <row r="38" spans="1:25" s="5" customFormat="1" ht="18" customHeight="1">
      <c r="A38" s="46" t="s">
        <v>46</v>
      </c>
      <c r="B38" s="51">
        <v>4</v>
      </c>
      <c r="C38" s="24">
        <v>150604</v>
      </c>
      <c r="D38" s="25">
        <v>75263</v>
      </c>
      <c r="E38" s="39">
        <f t="shared" si="43"/>
        <v>100.10363658105574</v>
      </c>
      <c r="F38" s="27">
        <v>655926</v>
      </c>
      <c r="G38" s="28">
        <f t="shared" si="47"/>
        <v>806530</v>
      </c>
      <c r="H38" s="40">
        <v>486042</v>
      </c>
      <c r="I38" s="41">
        <f t="shared" si="7"/>
        <v>65.9383345472202</v>
      </c>
      <c r="J38" s="85">
        <v>6</v>
      </c>
      <c r="K38" s="26">
        <v>523.1</v>
      </c>
      <c r="L38" s="27">
        <v>376.7</v>
      </c>
      <c r="M38" s="39">
        <f t="shared" si="15"/>
        <v>38.863817361295474</v>
      </c>
      <c r="N38" s="76">
        <v>3695.2170000000006</v>
      </c>
      <c r="O38" s="26">
        <f t="shared" si="46"/>
        <v>4218.317000000001</v>
      </c>
      <c r="P38" s="39">
        <v>3954.1</v>
      </c>
      <c r="Q38" s="41">
        <f t="shared" si="9"/>
        <v>6.682102121848232</v>
      </c>
      <c r="R38" s="85">
        <v>4</v>
      </c>
      <c r="S38" s="24">
        <v>2316</v>
      </c>
      <c r="T38" s="25">
        <v>1698</v>
      </c>
      <c r="U38" s="31">
        <f t="shared" si="19"/>
        <v>36.395759717314476</v>
      </c>
      <c r="V38" s="27">
        <v>20748</v>
      </c>
      <c r="W38" s="42">
        <f t="shared" si="48"/>
        <v>23064</v>
      </c>
      <c r="X38" s="40">
        <v>14738</v>
      </c>
      <c r="Y38" s="41">
        <f t="shared" si="11"/>
        <v>56.4934183742706</v>
      </c>
    </row>
    <row r="39" spans="1:25" s="4" customFormat="1" ht="18" customHeight="1">
      <c r="A39" s="49" t="s">
        <v>47</v>
      </c>
      <c r="B39" s="50">
        <v>5</v>
      </c>
      <c r="C39" s="33">
        <v>141290</v>
      </c>
      <c r="D39" s="32">
        <v>113476</v>
      </c>
      <c r="E39" s="41">
        <f t="shared" si="43"/>
        <v>24.510909795903977</v>
      </c>
      <c r="F39" s="32">
        <v>694809</v>
      </c>
      <c r="G39" s="28">
        <f t="shared" si="47"/>
        <v>836099</v>
      </c>
      <c r="H39" s="42">
        <v>678572</v>
      </c>
      <c r="I39" s="41">
        <f t="shared" si="7"/>
        <v>23.214485714117284</v>
      </c>
      <c r="J39" s="84">
        <v>3</v>
      </c>
      <c r="K39" s="31">
        <v>2885.8</v>
      </c>
      <c r="L39" s="32">
        <v>2735.5</v>
      </c>
      <c r="M39" s="41">
        <f t="shared" si="15"/>
        <v>5.494425150795101</v>
      </c>
      <c r="N39" s="78">
        <v>15096.8</v>
      </c>
      <c r="O39" s="26">
        <v>17982.7</v>
      </c>
      <c r="P39" s="41">
        <v>16856.1</v>
      </c>
      <c r="Q39" s="41">
        <f t="shared" si="9"/>
        <v>6.683633818024348</v>
      </c>
      <c r="R39" s="84">
        <v>5</v>
      </c>
      <c r="S39" s="33">
        <v>1728</v>
      </c>
      <c r="T39" s="25">
        <v>1425</v>
      </c>
      <c r="U39" s="31">
        <f t="shared" si="19"/>
        <v>21.26315789473685</v>
      </c>
      <c r="V39" s="32">
        <v>9755</v>
      </c>
      <c r="W39" s="42">
        <f t="shared" si="48"/>
        <v>11483</v>
      </c>
      <c r="X39" s="42">
        <v>14186</v>
      </c>
      <c r="Y39" s="41">
        <f t="shared" si="11"/>
        <v>-19.05399689835049</v>
      </c>
    </row>
    <row r="40" spans="1:25" s="5" customFormat="1" ht="18" customHeight="1">
      <c r="A40" s="46" t="s">
        <v>48</v>
      </c>
      <c r="B40" s="51">
        <v>6</v>
      </c>
      <c r="C40" s="24">
        <v>131128</v>
      </c>
      <c r="D40" s="27">
        <v>105994</v>
      </c>
      <c r="E40" s="39">
        <f t="shared" si="43"/>
        <v>23.712662980923447</v>
      </c>
      <c r="F40" s="27">
        <v>713338</v>
      </c>
      <c r="G40" s="28">
        <f t="shared" si="47"/>
        <v>844466</v>
      </c>
      <c r="H40" s="40">
        <v>761365</v>
      </c>
      <c r="I40" s="41">
        <f t="shared" si="7"/>
        <v>10.914738660169565</v>
      </c>
      <c r="J40" s="85">
        <v>5</v>
      </c>
      <c r="K40" s="26">
        <v>648.1</v>
      </c>
      <c r="L40" s="27">
        <v>495.3</v>
      </c>
      <c r="M40" s="39">
        <f t="shared" si="15"/>
        <v>30.84998990510801</v>
      </c>
      <c r="N40" s="76">
        <v>4003.2</v>
      </c>
      <c r="O40" s="26">
        <f aca="true" t="shared" si="49" ref="O40:O43">K40+N40</f>
        <v>4651.3</v>
      </c>
      <c r="P40" s="39">
        <v>3867.1</v>
      </c>
      <c r="Q40" s="41">
        <f t="shared" si="9"/>
        <v>20.27876186289468</v>
      </c>
      <c r="R40" s="85">
        <v>3</v>
      </c>
      <c r="S40" s="24">
        <v>2975</v>
      </c>
      <c r="T40" s="25">
        <v>3107</v>
      </c>
      <c r="U40" s="26">
        <f t="shared" si="19"/>
        <v>-4.248471194077885</v>
      </c>
      <c r="V40" s="27">
        <v>15331</v>
      </c>
      <c r="W40" s="42">
        <f t="shared" si="48"/>
        <v>18306</v>
      </c>
      <c r="X40" s="40">
        <v>18266</v>
      </c>
      <c r="Y40" s="41">
        <f t="shared" si="11"/>
        <v>0.2189860943830002</v>
      </c>
    </row>
    <row r="41" spans="1:25" s="5" customFormat="1" ht="18" customHeight="1">
      <c r="A41" s="46" t="s">
        <v>49</v>
      </c>
      <c r="B41" s="50">
        <v>7</v>
      </c>
      <c r="C41" s="24">
        <v>104408</v>
      </c>
      <c r="D41" s="25">
        <v>77057</v>
      </c>
      <c r="E41" s="39">
        <f t="shared" si="43"/>
        <v>35.49450406841687</v>
      </c>
      <c r="F41" s="27">
        <v>592218</v>
      </c>
      <c r="G41" s="28">
        <f t="shared" si="47"/>
        <v>696626</v>
      </c>
      <c r="H41" s="40">
        <v>414756</v>
      </c>
      <c r="I41" s="41">
        <f t="shared" si="7"/>
        <v>67.96043939087077</v>
      </c>
      <c r="J41" s="85">
        <v>8</v>
      </c>
      <c r="K41" s="26">
        <v>386.1</v>
      </c>
      <c r="L41" s="27">
        <v>194</v>
      </c>
      <c r="M41" s="39">
        <f t="shared" si="15"/>
        <v>99.02061855670104</v>
      </c>
      <c r="N41" s="76">
        <v>1948.9080000000001</v>
      </c>
      <c r="O41" s="26">
        <f t="shared" si="49"/>
        <v>2335.0080000000003</v>
      </c>
      <c r="P41" s="39">
        <v>1199.2</v>
      </c>
      <c r="Q41" s="41">
        <f t="shared" si="9"/>
        <v>94.71380920613743</v>
      </c>
      <c r="R41" s="85">
        <v>7</v>
      </c>
      <c r="S41" s="24">
        <v>1042</v>
      </c>
      <c r="T41" s="25">
        <v>789</v>
      </c>
      <c r="U41" s="26">
        <f t="shared" si="19"/>
        <v>32.06590621039289</v>
      </c>
      <c r="V41" s="27">
        <v>6020</v>
      </c>
      <c r="W41" s="42">
        <f t="shared" si="48"/>
        <v>7062</v>
      </c>
      <c r="X41" s="40">
        <v>4284</v>
      </c>
      <c r="Y41" s="41">
        <f t="shared" si="11"/>
        <v>64.84593837535013</v>
      </c>
    </row>
    <row r="42" spans="1:25" s="4" customFormat="1" ht="18" customHeight="1">
      <c r="A42" s="49" t="s">
        <v>50</v>
      </c>
      <c r="B42" s="50">
        <v>8</v>
      </c>
      <c r="C42" s="33">
        <v>78948</v>
      </c>
      <c r="D42" s="25">
        <v>45101</v>
      </c>
      <c r="E42" s="41">
        <f t="shared" si="43"/>
        <v>75.04711647191857</v>
      </c>
      <c r="F42" s="32">
        <v>369455</v>
      </c>
      <c r="G42" s="28">
        <f t="shared" si="47"/>
        <v>448403</v>
      </c>
      <c r="H42" s="42">
        <v>293413</v>
      </c>
      <c r="I42" s="41">
        <f t="shared" si="7"/>
        <v>52.8231537116624</v>
      </c>
      <c r="J42" s="84">
        <v>7</v>
      </c>
      <c r="K42" s="31">
        <v>394.8</v>
      </c>
      <c r="L42" s="32">
        <v>290.1</v>
      </c>
      <c r="M42" s="41">
        <f t="shared" si="15"/>
        <v>36.091003102378494</v>
      </c>
      <c r="N42" s="78">
        <v>2180.406</v>
      </c>
      <c r="O42" s="26">
        <f t="shared" si="49"/>
        <v>2575.206</v>
      </c>
      <c r="P42" s="41">
        <v>2301.9</v>
      </c>
      <c r="Q42" s="41">
        <f t="shared" si="9"/>
        <v>11.873061384074024</v>
      </c>
      <c r="R42" s="84">
        <v>8</v>
      </c>
      <c r="S42" s="33">
        <v>850</v>
      </c>
      <c r="T42" s="25">
        <v>524</v>
      </c>
      <c r="U42" s="31">
        <f t="shared" si="19"/>
        <v>62.213740458015266</v>
      </c>
      <c r="V42" s="32">
        <v>6391</v>
      </c>
      <c r="W42" s="42">
        <f t="shared" si="48"/>
        <v>7241</v>
      </c>
      <c r="X42" s="42">
        <v>6323</v>
      </c>
      <c r="Y42" s="41">
        <f t="shared" si="11"/>
        <v>14.518424798355213</v>
      </c>
    </row>
    <row r="43" spans="1:25" s="4" customFormat="1" ht="18" customHeight="1">
      <c r="A43" s="49" t="s">
        <v>51</v>
      </c>
      <c r="B43" s="51">
        <v>9</v>
      </c>
      <c r="C43" s="33">
        <v>71844</v>
      </c>
      <c r="D43" s="25">
        <v>69904</v>
      </c>
      <c r="E43" s="41">
        <f t="shared" si="43"/>
        <v>2.775234607461652</v>
      </c>
      <c r="F43" s="32">
        <v>385942</v>
      </c>
      <c r="G43" s="28">
        <f t="shared" si="47"/>
        <v>457786</v>
      </c>
      <c r="H43" s="42">
        <v>409017</v>
      </c>
      <c r="I43" s="41">
        <f t="shared" si="7"/>
        <v>11.923465283839052</v>
      </c>
      <c r="J43" s="84">
        <v>9</v>
      </c>
      <c r="K43" s="31">
        <v>90.3</v>
      </c>
      <c r="L43" s="32">
        <v>114.8</v>
      </c>
      <c r="M43" s="41">
        <f t="shared" si="15"/>
        <v>-21.34146341463414</v>
      </c>
      <c r="N43" s="78">
        <v>621.304</v>
      </c>
      <c r="O43" s="26">
        <f t="shared" si="49"/>
        <v>711.6039999999999</v>
      </c>
      <c r="P43" s="41">
        <v>864.5</v>
      </c>
      <c r="Q43" s="41">
        <f t="shared" si="9"/>
        <v>-17.686061307113942</v>
      </c>
      <c r="R43" s="84">
        <v>9</v>
      </c>
      <c r="S43" s="33">
        <v>766</v>
      </c>
      <c r="T43" s="25">
        <v>732</v>
      </c>
      <c r="U43" s="31">
        <f t="shared" si="19"/>
        <v>4.644808743169393</v>
      </c>
      <c r="V43" s="32">
        <v>4226</v>
      </c>
      <c r="W43" s="42">
        <f t="shared" si="48"/>
        <v>4992</v>
      </c>
      <c r="X43" s="42">
        <v>4546</v>
      </c>
      <c r="Y43" s="41">
        <f t="shared" si="11"/>
        <v>9.810822701275846</v>
      </c>
    </row>
    <row r="44" spans="1:25" ht="18" customHeight="1">
      <c r="A44" s="19" t="s">
        <v>52</v>
      </c>
      <c r="B44" s="45"/>
      <c r="C44" s="21">
        <f aca="true" t="shared" si="50" ref="C44:H44">SUM(C45:C50)</f>
        <v>926222</v>
      </c>
      <c r="D44" s="21">
        <f t="shared" si="50"/>
        <v>925148</v>
      </c>
      <c r="E44" s="38">
        <f aca="true" t="shared" si="51" ref="E44:E56">(C44/D44-1)*100</f>
        <v>0.11608953378270392</v>
      </c>
      <c r="F44" s="21">
        <f t="shared" si="50"/>
        <v>5068931</v>
      </c>
      <c r="G44" s="37">
        <f t="shared" si="50"/>
        <v>5995153</v>
      </c>
      <c r="H44" s="21">
        <f t="shared" si="50"/>
        <v>5757016</v>
      </c>
      <c r="I44" s="18">
        <f t="shared" si="7"/>
        <v>4.136465835773251</v>
      </c>
      <c r="J44" s="82"/>
      <c r="K44" s="18">
        <f aca="true" t="shared" si="52" ref="K44:P44">SUM(K45:K50)</f>
        <v>4791.5</v>
      </c>
      <c r="L44" s="21">
        <f t="shared" si="52"/>
        <v>4879</v>
      </c>
      <c r="M44" s="18">
        <f t="shared" si="15"/>
        <v>-1.7934002869440469</v>
      </c>
      <c r="N44" s="21">
        <f t="shared" si="52"/>
        <v>29180.879000000004</v>
      </c>
      <c r="O44" s="18">
        <f t="shared" si="52"/>
        <v>33972.47900000001</v>
      </c>
      <c r="P44" s="21">
        <f t="shared" si="52"/>
        <v>34484.799999999996</v>
      </c>
      <c r="Q44" s="18">
        <f t="shared" si="9"/>
        <v>-1.485642949937327</v>
      </c>
      <c r="R44" s="82"/>
      <c r="S44" s="21">
        <f aca="true" t="shared" si="53" ref="S44:X44">SUM(S45:S50)</f>
        <v>8014</v>
      </c>
      <c r="T44" s="21">
        <f t="shared" si="53"/>
        <v>8631</v>
      </c>
      <c r="U44" s="38">
        <f t="shared" si="19"/>
        <v>-7.148650214343643</v>
      </c>
      <c r="V44" s="21">
        <f t="shared" si="53"/>
        <v>48059</v>
      </c>
      <c r="W44" s="21">
        <f t="shared" si="53"/>
        <v>56073</v>
      </c>
      <c r="X44" s="21">
        <f t="shared" si="53"/>
        <v>57538</v>
      </c>
      <c r="Y44" s="18">
        <f t="shared" si="11"/>
        <v>-2.546143418262714</v>
      </c>
    </row>
    <row r="45" spans="1:25" ht="18" customHeight="1">
      <c r="A45" s="29" t="s">
        <v>53</v>
      </c>
      <c r="B45" s="30">
        <v>1</v>
      </c>
      <c r="C45" s="33">
        <v>688320</v>
      </c>
      <c r="D45" s="32">
        <v>667477</v>
      </c>
      <c r="E45" s="41">
        <f t="shared" si="51"/>
        <v>3.122654413560322</v>
      </c>
      <c r="F45" s="32">
        <v>3798930</v>
      </c>
      <c r="G45" s="28">
        <f>C45+F45</f>
        <v>4487250</v>
      </c>
      <c r="H45" s="52">
        <v>4372480</v>
      </c>
      <c r="I45" s="41">
        <f t="shared" si="7"/>
        <v>2.6248261855971844</v>
      </c>
      <c r="J45" s="77">
        <v>1</v>
      </c>
      <c r="K45" s="31">
        <v>3814</v>
      </c>
      <c r="L45" s="32">
        <v>4045.5</v>
      </c>
      <c r="M45" s="41">
        <f t="shared" si="15"/>
        <v>-5.722407613397607</v>
      </c>
      <c r="N45" s="78">
        <v>23544.079</v>
      </c>
      <c r="O45" s="26">
        <f aca="true" t="shared" si="54" ref="O45:O47">K45+N45</f>
        <v>27358.079</v>
      </c>
      <c r="P45" s="41">
        <v>28126.5</v>
      </c>
      <c r="Q45" s="41">
        <f t="shared" si="9"/>
        <v>-2.732017847936996</v>
      </c>
      <c r="R45" s="77">
        <v>1</v>
      </c>
      <c r="S45" s="24">
        <v>5658</v>
      </c>
      <c r="T45" s="25">
        <v>5762</v>
      </c>
      <c r="U45" s="31">
        <f t="shared" si="19"/>
        <v>-1.8049288441513323</v>
      </c>
      <c r="V45" s="32">
        <v>32652</v>
      </c>
      <c r="W45" s="42">
        <f aca="true" t="shared" si="55" ref="W45:W50">S45+V45</f>
        <v>38310</v>
      </c>
      <c r="X45" s="52">
        <v>40129</v>
      </c>
      <c r="Y45" s="41">
        <f t="shared" si="11"/>
        <v>-4.532881457300208</v>
      </c>
    </row>
    <row r="46" spans="1:25" ht="18" customHeight="1">
      <c r="A46" s="29" t="s">
        <v>54</v>
      </c>
      <c r="B46" s="30">
        <v>2</v>
      </c>
      <c r="C46" s="33">
        <v>96452</v>
      </c>
      <c r="D46" s="32">
        <v>85841</v>
      </c>
      <c r="E46" s="41">
        <f t="shared" si="51"/>
        <v>12.361225987581692</v>
      </c>
      <c r="F46" s="32">
        <v>536030</v>
      </c>
      <c r="G46" s="28">
        <f>C46+F46</f>
        <v>632482</v>
      </c>
      <c r="H46" s="52">
        <v>520654</v>
      </c>
      <c r="I46" s="41">
        <f t="shared" si="7"/>
        <v>21.478371432851763</v>
      </c>
      <c r="J46" s="77">
        <v>2</v>
      </c>
      <c r="K46" s="31">
        <v>622.1</v>
      </c>
      <c r="L46" s="32">
        <v>412.2</v>
      </c>
      <c r="M46" s="41">
        <f t="shared" si="15"/>
        <v>50.92188258127124</v>
      </c>
      <c r="N46" s="78">
        <v>3356.9</v>
      </c>
      <c r="O46" s="26">
        <f t="shared" si="54"/>
        <v>3979</v>
      </c>
      <c r="P46" s="41">
        <v>3186.8</v>
      </c>
      <c r="Q46" s="41">
        <f t="shared" si="9"/>
        <v>24.85879251914145</v>
      </c>
      <c r="R46" s="77">
        <v>2</v>
      </c>
      <c r="S46" s="24">
        <v>1028</v>
      </c>
      <c r="T46" s="25">
        <v>1083</v>
      </c>
      <c r="U46" s="31">
        <f t="shared" si="19"/>
        <v>-5.078485687903966</v>
      </c>
      <c r="V46" s="32">
        <v>8047</v>
      </c>
      <c r="W46" s="42">
        <f t="shared" si="55"/>
        <v>9075</v>
      </c>
      <c r="X46" s="52">
        <v>8340</v>
      </c>
      <c r="Y46" s="41">
        <f t="shared" si="11"/>
        <v>8.812949640287759</v>
      </c>
    </row>
    <row r="47" spans="1:25" s="2" customFormat="1" ht="18" customHeight="1">
      <c r="A47" s="22" t="s">
        <v>55</v>
      </c>
      <c r="B47" s="30">
        <v>3</v>
      </c>
      <c r="C47" s="24">
        <v>51382</v>
      </c>
      <c r="D47" s="27">
        <v>49291</v>
      </c>
      <c r="E47" s="39">
        <f t="shared" si="51"/>
        <v>4.242153740033672</v>
      </c>
      <c r="F47" s="27">
        <v>262352</v>
      </c>
      <c r="G47" s="28">
        <f aca="true" t="shared" si="56" ref="G47:G56">C47+F47</f>
        <v>313734</v>
      </c>
      <c r="H47" s="53">
        <v>298959</v>
      </c>
      <c r="I47" s="41">
        <f t="shared" si="7"/>
        <v>4.942149257924999</v>
      </c>
      <c r="J47" s="74">
        <v>3</v>
      </c>
      <c r="K47" s="26">
        <v>208.1</v>
      </c>
      <c r="L47" s="27">
        <v>234.7</v>
      </c>
      <c r="M47" s="39">
        <f t="shared" si="15"/>
        <v>-11.333617383894335</v>
      </c>
      <c r="N47" s="76">
        <v>1457.2</v>
      </c>
      <c r="O47" s="26">
        <f t="shared" si="54"/>
        <v>1665.3</v>
      </c>
      <c r="P47" s="39">
        <v>1780.4</v>
      </c>
      <c r="Q47" s="41">
        <f t="shared" si="9"/>
        <v>-6.464839361941143</v>
      </c>
      <c r="R47" s="74">
        <v>3</v>
      </c>
      <c r="S47" s="24">
        <v>514</v>
      </c>
      <c r="T47" s="25">
        <v>554</v>
      </c>
      <c r="U47" s="26">
        <f t="shared" si="19"/>
        <v>-7.220216606498198</v>
      </c>
      <c r="V47" s="27">
        <v>2954</v>
      </c>
      <c r="W47" s="42">
        <f t="shared" si="55"/>
        <v>3468</v>
      </c>
      <c r="X47" s="53">
        <v>3422</v>
      </c>
      <c r="Y47" s="41">
        <f t="shared" si="11"/>
        <v>1.3442431326709636</v>
      </c>
    </row>
    <row r="48" spans="1:25" ht="18" customHeight="1">
      <c r="A48" s="29" t="s">
        <v>56</v>
      </c>
      <c r="B48" s="30">
        <v>4</v>
      </c>
      <c r="C48" s="33">
        <v>48903</v>
      </c>
      <c r="D48" s="32">
        <v>42291</v>
      </c>
      <c r="E48" s="41">
        <f t="shared" si="51"/>
        <v>15.634532169965244</v>
      </c>
      <c r="F48" s="32">
        <v>241637</v>
      </c>
      <c r="G48" s="28">
        <f t="shared" si="56"/>
        <v>290540</v>
      </c>
      <c r="H48" s="52">
        <v>277849</v>
      </c>
      <c r="I48" s="41">
        <f t="shared" si="7"/>
        <v>4.567588870213668</v>
      </c>
      <c r="J48" s="77">
        <v>4</v>
      </c>
      <c r="K48" s="31">
        <v>127.4</v>
      </c>
      <c r="L48" s="32">
        <v>142.5</v>
      </c>
      <c r="M48" s="41">
        <f t="shared" si="15"/>
        <v>-10.596491228070171</v>
      </c>
      <c r="N48" s="78">
        <v>690.8</v>
      </c>
      <c r="O48" s="26">
        <v>818.3</v>
      </c>
      <c r="P48" s="41">
        <v>1138.1</v>
      </c>
      <c r="Q48" s="41">
        <f t="shared" si="9"/>
        <v>-28.099464018979003</v>
      </c>
      <c r="R48" s="77">
        <v>5</v>
      </c>
      <c r="S48" s="24">
        <v>378</v>
      </c>
      <c r="T48" s="25">
        <v>354</v>
      </c>
      <c r="U48" s="31">
        <f t="shared" si="19"/>
        <v>6.779661016949157</v>
      </c>
      <c r="V48" s="32">
        <v>1946</v>
      </c>
      <c r="W48" s="42">
        <f t="shared" si="55"/>
        <v>2324</v>
      </c>
      <c r="X48" s="52">
        <v>2296</v>
      </c>
      <c r="Y48" s="41">
        <f t="shared" si="11"/>
        <v>1.2195121951219523</v>
      </c>
    </row>
    <row r="49" spans="1:25" ht="18" customHeight="1">
      <c r="A49" s="29" t="s">
        <v>57</v>
      </c>
      <c r="B49" s="30">
        <v>5</v>
      </c>
      <c r="C49" s="33">
        <v>41165</v>
      </c>
      <c r="D49" s="32">
        <v>80248</v>
      </c>
      <c r="E49" s="41">
        <f t="shared" si="51"/>
        <v>-48.70277140863324</v>
      </c>
      <c r="F49" s="32">
        <v>229982</v>
      </c>
      <c r="G49" s="28">
        <f t="shared" si="56"/>
        <v>271147</v>
      </c>
      <c r="H49" s="52">
        <v>261114</v>
      </c>
      <c r="I49" s="41">
        <f t="shared" si="7"/>
        <v>3.842383020443174</v>
      </c>
      <c r="J49" s="77">
        <v>5</v>
      </c>
      <c r="K49" s="31">
        <v>19.9</v>
      </c>
      <c r="L49" s="32">
        <v>44.1</v>
      </c>
      <c r="M49" s="41">
        <f t="shared" si="15"/>
        <v>-54.87528344671202</v>
      </c>
      <c r="N49" s="78">
        <v>131.9</v>
      </c>
      <c r="O49" s="26">
        <f>K49+N49</f>
        <v>151.8</v>
      </c>
      <c r="P49" s="41">
        <v>141.3</v>
      </c>
      <c r="Q49" s="41">
        <f t="shared" si="9"/>
        <v>7.430997876857748</v>
      </c>
      <c r="R49" s="77">
        <v>4</v>
      </c>
      <c r="S49" s="24">
        <v>436</v>
      </c>
      <c r="T49" s="25">
        <v>878</v>
      </c>
      <c r="U49" s="31">
        <f t="shared" si="19"/>
        <v>-50.34168564920274</v>
      </c>
      <c r="V49" s="32">
        <v>2460</v>
      </c>
      <c r="W49" s="42">
        <f t="shared" si="55"/>
        <v>2896</v>
      </c>
      <c r="X49" s="52">
        <v>2935</v>
      </c>
      <c r="Y49" s="41">
        <f t="shared" si="11"/>
        <v>-1.328790459965934</v>
      </c>
    </row>
    <row r="50" spans="1:25" ht="18" customHeight="1">
      <c r="A50" s="29" t="s">
        <v>58</v>
      </c>
      <c r="B50" s="30">
        <v>6</v>
      </c>
      <c r="C50" s="33">
        <v>0</v>
      </c>
      <c r="D50" s="32">
        <v>0</v>
      </c>
      <c r="E50" s="41"/>
      <c r="F50" s="32">
        <v>0</v>
      </c>
      <c r="G50" s="28">
        <f t="shared" si="56"/>
        <v>0</v>
      </c>
      <c r="H50" s="54">
        <v>25960</v>
      </c>
      <c r="I50" s="41"/>
      <c r="J50" s="77">
        <v>6</v>
      </c>
      <c r="K50" s="31">
        <v>0</v>
      </c>
      <c r="L50" s="32">
        <v>0</v>
      </c>
      <c r="M50" s="41"/>
      <c r="N50" s="78">
        <v>0</v>
      </c>
      <c r="O50" s="26">
        <f aca="true" t="shared" si="57" ref="O50:O53">K50+N50</f>
        <v>0</v>
      </c>
      <c r="P50" s="77">
        <v>111.7</v>
      </c>
      <c r="Q50" s="41"/>
      <c r="R50" s="77">
        <v>6</v>
      </c>
      <c r="S50" s="24">
        <v>0</v>
      </c>
      <c r="T50" s="25">
        <v>0</v>
      </c>
      <c r="U50" s="31"/>
      <c r="V50" s="32">
        <v>0</v>
      </c>
      <c r="W50" s="42">
        <f t="shared" si="55"/>
        <v>0</v>
      </c>
      <c r="X50" s="54">
        <v>416</v>
      </c>
      <c r="Y50" s="41"/>
    </row>
    <row r="51" spans="1:25" ht="18" customHeight="1">
      <c r="A51" s="19" t="s">
        <v>59</v>
      </c>
      <c r="B51" s="45"/>
      <c r="C51" s="21">
        <f aca="true" t="shared" si="58" ref="C51:H51">SUM(C52:C56)</f>
        <v>805782</v>
      </c>
      <c r="D51" s="21">
        <f t="shared" si="58"/>
        <v>736352</v>
      </c>
      <c r="E51" s="38">
        <f t="shared" si="51"/>
        <v>9.428914432228064</v>
      </c>
      <c r="F51" s="21">
        <f t="shared" si="58"/>
        <v>4240384</v>
      </c>
      <c r="G51" s="37">
        <f t="shared" si="58"/>
        <v>5046166</v>
      </c>
      <c r="H51" s="21">
        <f t="shared" si="58"/>
        <v>4626493</v>
      </c>
      <c r="I51" s="18">
        <f t="shared" si="7"/>
        <v>9.071082567292322</v>
      </c>
      <c r="J51" s="82"/>
      <c r="K51" s="73">
        <f aca="true" t="shared" si="59" ref="K51:P51">SUM(K52:K56)</f>
        <v>4343.999999999999</v>
      </c>
      <c r="L51" s="18">
        <f t="shared" si="59"/>
        <v>4003.5</v>
      </c>
      <c r="M51" s="18">
        <f t="shared" si="15"/>
        <v>8.505058074185069</v>
      </c>
      <c r="N51" s="73">
        <f t="shared" si="59"/>
        <v>28714.002999999997</v>
      </c>
      <c r="O51" s="73">
        <f t="shared" si="59"/>
        <v>33058.242</v>
      </c>
      <c r="P51" s="73">
        <f t="shared" si="59"/>
        <v>30576.9</v>
      </c>
      <c r="Q51" s="18">
        <f t="shared" si="9"/>
        <v>8.11508687931084</v>
      </c>
      <c r="R51" s="82"/>
      <c r="S51" s="21">
        <f aca="true" t="shared" si="60" ref="S51:X51">SUM(S52:S56)</f>
        <v>7392</v>
      </c>
      <c r="T51" s="21">
        <f t="shared" si="60"/>
        <v>6724</v>
      </c>
      <c r="U51" s="38">
        <f t="shared" si="19"/>
        <v>9.934562760261745</v>
      </c>
      <c r="V51" s="21">
        <f t="shared" si="60"/>
        <v>39541</v>
      </c>
      <c r="W51" s="21">
        <f t="shared" si="60"/>
        <v>46933</v>
      </c>
      <c r="X51" s="21">
        <f t="shared" si="60"/>
        <v>41924</v>
      </c>
      <c r="Y51" s="18">
        <f t="shared" si="11"/>
        <v>11.94781032344241</v>
      </c>
    </row>
    <row r="52" spans="1:25" ht="18" customHeight="1">
      <c r="A52" s="29" t="s">
        <v>60</v>
      </c>
      <c r="B52" s="30">
        <v>1</v>
      </c>
      <c r="C52" s="33">
        <v>664942</v>
      </c>
      <c r="D52" s="25">
        <v>594087</v>
      </c>
      <c r="E52" s="41">
        <f t="shared" si="51"/>
        <v>11.926704337916828</v>
      </c>
      <c r="F52" s="32">
        <v>3429180</v>
      </c>
      <c r="G52" s="28">
        <f t="shared" si="56"/>
        <v>4094122</v>
      </c>
      <c r="H52" s="42">
        <v>3804219</v>
      </c>
      <c r="I52" s="41">
        <f t="shared" si="7"/>
        <v>7.620565482691721</v>
      </c>
      <c r="J52" s="77">
        <v>1</v>
      </c>
      <c r="K52" s="31">
        <v>4052.6</v>
      </c>
      <c r="L52" s="32">
        <v>3758.7</v>
      </c>
      <c r="M52" s="41">
        <f t="shared" si="15"/>
        <v>7.819192806023367</v>
      </c>
      <c r="N52" s="78">
        <v>26678.360999999997</v>
      </c>
      <c r="O52" s="26">
        <v>30731.1</v>
      </c>
      <c r="P52" s="41">
        <v>28685.8</v>
      </c>
      <c r="Q52" s="41">
        <f t="shared" si="9"/>
        <v>7.130008575671587</v>
      </c>
      <c r="R52" s="77">
        <v>1</v>
      </c>
      <c r="S52" s="33">
        <v>5722</v>
      </c>
      <c r="T52" s="25">
        <v>5154</v>
      </c>
      <c r="U52" s="31">
        <f t="shared" si="19"/>
        <v>11.02056655025223</v>
      </c>
      <c r="V52" s="32">
        <v>29943</v>
      </c>
      <c r="W52" s="42">
        <f aca="true" t="shared" si="61" ref="W52:W56">S52+V52</f>
        <v>35665</v>
      </c>
      <c r="X52" s="42">
        <v>32592</v>
      </c>
      <c r="Y52" s="41">
        <f t="shared" si="11"/>
        <v>9.428694158075611</v>
      </c>
    </row>
    <row r="53" spans="1:25" ht="18" customHeight="1">
      <c r="A53" s="29" t="s">
        <v>61</v>
      </c>
      <c r="B53" s="30">
        <v>2</v>
      </c>
      <c r="C53" s="33">
        <v>51995</v>
      </c>
      <c r="D53" s="25">
        <v>50635</v>
      </c>
      <c r="E53" s="41">
        <f t="shared" si="51"/>
        <v>2.6858892070702023</v>
      </c>
      <c r="F53" s="32">
        <v>289576</v>
      </c>
      <c r="G53" s="28">
        <f t="shared" si="56"/>
        <v>341571</v>
      </c>
      <c r="H53" s="42">
        <v>319708</v>
      </c>
      <c r="I53" s="41">
        <f t="shared" si="7"/>
        <v>6.8384275651532045</v>
      </c>
      <c r="J53" s="77">
        <v>2</v>
      </c>
      <c r="K53" s="31">
        <v>115.3</v>
      </c>
      <c r="L53" s="32">
        <v>120.4</v>
      </c>
      <c r="M53" s="41">
        <f t="shared" si="15"/>
        <v>-4.2358803986711</v>
      </c>
      <c r="N53" s="78">
        <v>902.605</v>
      </c>
      <c r="O53" s="26">
        <f t="shared" si="57"/>
        <v>1017.905</v>
      </c>
      <c r="P53" s="41">
        <v>1183.3</v>
      </c>
      <c r="Q53" s="41">
        <f t="shared" si="9"/>
        <v>-13.97743598411223</v>
      </c>
      <c r="R53" s="77">
        <v>2</v>
      </c>
      <c r="S53" s="33">
        <v>560</v>
      </c>
      <c r="T53" s="25">
        <v>558</v>
      </c>
      <c r="U53" s="31">
        <f t="shared" si="19"/>
        <v>0.35842293906809264</v>
      </c>
      <c r="V53" s="77">
        <v>3200</v>
      </c>
      <c r="W53" s="42">
        <f t="shared" si="61"/>
        <v>3760</v>
      </c>
      <c r="X53" s="42">
        <v>3440</v>
      </c>
      <c r="Y53" s="41">
        <f t="shared" si="11"/>
        <v>9.302325581395344</v>
      </c>
    </row>
    <row r="54" spans="1:25" ht="18" customHeight="1">
      <c r="A54" s="29" t="s">
        <v>62</v>
      </c>
      <c r="B54" s="30">
        <v>3</v>
      </c>
      <c r="C54" s="33">
        <v>35236</v>
      </c>
      <c r="D54" s="25">
        <v>39812</v>
      </c>
      <c r="E54" s="41">
        <f t="shared" si="51"/>
        <v>-11.49402190294384</v>
      </c>
      <c r="F54" s="32">
        <v>225605</v>
      </c>
      <c r="G54" s="28">
        <f t="shared" si="56"/>
        <v>260841</v>
      </c>
      <c r="H54" s="42">
        <v>247071</v>
      </c>
      <c r="I54" s="41">
        <f t="shared" si="7"/>
        <v>5.57329674466045</v>
      </c>
      <c r="J54" s="77">
        <v>4</v>
      </c>
      <c r="K54" s="31">
        <v>41.7</v>
      </c>
      <c r="L54" s="32">
        <v>44.9</v>
      </c>
      <c r="M54" s="41">
        <f t="shared" si="15"/>
        <v>-7.126948775055675</v>
      </c>
      <c r="N54" s="78">
        <v>298.5</v>
      </c>
      <c r="O54" s="75">
        <v>340.3</v>
      </c>
      <c r="P54" s="41">
        <v>365.4</v>
      </c>
      <c r="Q54" s="41">
        <f t="shared" si="9"/>
        <v>-6.869184455391341</v>
      </c>
      <c r="R54" s="77">
        <v>3</v>
      </c>
      <c r="S54" s="33">
        <v>498</v>
      </c>
      <c r="T54" s="25">
        <v>388</v>
      </c>
      <c r="U54" s="31">
        <f t="shared" si="19"/>
        <v>28.350515463917535</v>
      </c>
      <c r="V54" s="77">
        <v>2816</v>
      </c>
      <c r="W54" s="42">
        <f t="shared" si="61"/>
        <v>3314</v>
      </c>
      <c r="X54" s="42">
        <v>2650</v>
      </c>
      <c r="Y54" s="41">
        <f t="shared" si="11"/>
        <v>25.056603773584897</v>
      </c>
    </row>
    <row r="55" spans="1:25" ht="18" customHeight="1">
      <c r="A55" s="55" t="s">
        <v>63</v>
      </c>
      <c r="B55" s="56">
        <v>4</v>
      </c>
      <c r="C55" s="57">
        <v>27047</v>
      </c>
      <c r="D55" s="58">
        <v>28226</v>
      </c>
      <c r="E55" s="59">
        <f t="shared" si="51"/>
        <v>-4.176999929143344</v>
      </c>
      <c r="F55" s="60">
        <v>143087</v>
      </c>
      <c r="G55" s="28">
        <f t="shared" si="56"/>
        <v>170134</v>
      </c>
      <c r="H55" s="61">
        <v>148654</v>
      </c>
      <c r="I55" s="59">
        <f t="shared" si="7"/>
        <v>14.44966163036312</v>
      </c>
      <c r="J55" s="86">
        <v>5</v>
      </c>
      <c r="K55" s="87">
        <v>26.7</v>
      </c>
      <c r="L55" s="60">
        <v>0.1</v>
      </c>
      <c r="M55" s="59"/>
      <c r="N55" s="88">
        <v>62.9</v>
      </c>
      <c r="O55" s="75">
        <f>K55+N55</f>
        <v>89.6</v>
      </c>
      <c r="P55" s="59">
        <v>1.5</v>
      </c>
      <c r="Q55" s="59"/>
      <c r="R55" s="86">
        <v>5</v>
      </c>
      <c r="S55" s="57">
        <v>298</v>
      </c>
      <c r="T55" s="58">
        <v>334</v>
      </c>
      <c r="U55" s="87">
        <f t="shared" si="19"/>
        <v>-10.77844311377245</v>
      </c>
      <c r="V55" s="86">
        <v>1678</v>
      </c>
      <c r="W55" s="61">
        <f t="shared" si="61"/>
        <v>1976</v>
      </c>
      <c r="X55" s="61">
        <v>1790</v>
      </c>
      <c r="Y55" s="59">
        <f t="shared" si="11"/>
        <v>10.391061452513961</v>
      </c>
    </row>
    <row r="56" spans="1:25" s="2" customFormat="1" ht="18" customHeight="1">
      <c r="A56" s="62" t="s">
        <v>64</v>
      </c>
      <c r="B56" s="63">
        <v>5</v>
      </c>
      <c r="C56" s="64">
        <v>26562</v>
      </c>
      <c r="D56" s="25">
        <v>23592</v>
      </c>
      <c r="E56" s="65">
        <f t="shared" si="51"/>
        <v>12.589013224821976</v>
      </c>
      <c r="F56" s="25">
        <v>152936</v>
      </c>
      <c r="G56" s="28">
        <f t="shared" si="56"/>
        <v>179498</v>
      </c>
      <c r="H56" s="66">
        <v>106841</v>
      </c>
      <c r="I56" s="89">
        <f t="shared" si="7"/>
        <v>68.00479216780076</v>
      </c>
      <c r="J56" s="90">
        <v>3</v>
      </c>
      <c r="K56" s="75">
        <v>107.7</v>
      </c>
      <c r="L56" s="25">
        <v>79.4</v>
      </c>
      <c r="M56" s="89">
        <f>(K56/L56-1)*100</f>
        <v>35.64231738035264</v>
      </c>
      <c r="N56" s="91">
        <v>771.6370000000001</v>
      </c>
      <c r="O56" s="75">
        <f>K56+N56</f>
        <v>879.3370000000001</v>
      </c>
      <c r="P56" s="65">
        <v>340.9</v>
      </c>
      <c r="Q56" s="89">
        <f t="shared" si="9"/>
        <v>157.94573188618367</v>
      </c>
      <c r="R56" s="90">
        <v>4</v>
      </c>
      <c r="S56" s="64">
        <v>314</v>
      </c>
      <c r="T56" s="25">
        <v>290</v>
      </c>
      <c r="U56" s="75">
        <f t="shared" si="19"/>
        <v>8.275862068965512</v>
      </c>
      <c r="V56" s="90">
        <v>1904</v>
      </c>
      <c r="W56" s="93">
        <f t="shared" si="61"/>
        <v>2218</v>
      </c>
      <c r="X56" s="66">
        <v>1452</v>
      </c>
      <c r="Y56" s="89">
        <f t="shared" si="11"/>
        <v>52.75482093663912</v>
      </c>
    </row>
    <row r="57" spans="1:25" ht="1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94"/>
      <c r="W57" s="94"/>
      <c r="X57" s="94"/>
      <c r="Y57" s="94"/>
    </row>
  </sheetData>
  <sheetProtection/>
  <mergeCells count="30">
    <mergeCell ref="A1:Y1"/>
    <mergeCell ref="B2:I2"/>
    <mergeCell ref="J2:Q2"/>
    <mergeCell ref="R2:Y2"/>
    <mergeCell ref="A57:U5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printOptions/>
  <pageMargins left="0.79" right="0.51" top="0.43" bottom="0.35" header="0.51" footer="0.51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skw309</dc:creator>
  <cp:keywords/>
  <dc:description/>
  <cp:lastModifiedBy>SKW</cp:lastModifiedBy>
  <cp:lastPrinted>2016-05-16T02:12:12Z</cp:lastPrinted>
  <dcterms:created xsi:type="dcterms:W3CDTF">2015-09-17T08:33:13Z</dcterms:created>
  <dcterms:modified xsi:type="dcterms:W3CDTF">2016-08-18T02:50:35Z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