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<sst xmlns="http://schemas.openxmlformats.org/spreadsheetml/2006/main" count="82" uniqueCount="66">
  <si>
    <t>华东民航机场9月份业务量（分省排序）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</si>
  <si>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</si>
  <si>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</si>
  <si>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</si>
  <si>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</si>
  <si>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</si>
  <si>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</si>
  <si>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</si>
  <si>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</si>
  <si>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1-8月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</si>
  <si>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</si>
  <si>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</si>
  <si>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</si>
  <si>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</si>
  <si>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</si>
  <si>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</si>
  <si>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</si>
  <si>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</si>
  <si>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</si>
  <si>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</si>
  <si>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</si>
  <si>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</si>
  <si>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台州/路桥</t>
  </si>
  <si>
    <t>舟山/普陀山</t>
  </si>
  <si>
    <t>衢州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</si>
  <si>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</si>
  <si>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</si>
  <si>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</si>
  <si>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</si>
  <si>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</si>
  <si>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</si>
  <si>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</si>
  <si>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</si>
  <si>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</si>
  <si>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</si>
  <si>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</si>
  <si>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</si>
  <si>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</si>
  <si>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</si>
  <si>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</si>
  <si>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</si>
  <si>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</si>
  <si>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江苏合计</t>
  </si>
  <si>
    <t>南京/禄口</t>
  </si>
  <si>
    <t>无锡/硕放</t>
  </si>
  <si>
    <t>常州/奔牛</t>
  </si>
  <si>
    <t>扬州泰州机场</t>
  </si>
  <si>
    <t>南通/兴东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</si>
  <si>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</si>
  <si>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</si>
  <si>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</si>
  <si>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</si>
  <si>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</si>
  <si>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</si>
  <si>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</si>
  <si>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景德镇/罗家</t>
  </si>
  <si>
    <t>井冈山</t>
  </si>
  <si>
    <t>宜春/明月山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</si>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</sst>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_);[Red]\(0.0\)"/>
  </numFmts>
  <fonts count="59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178" fontId="13" fillId="0" borderId="14" xfId="0" applyNumberFormat="1" applyFont="1" applyBorder="1" applyAlignment="1">
      <alignment horizontal="right" vertical="center" wrapText="1"/>
    </xf>
    <xf numFmtId="0" fontId="5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58" fillId="0" borderId="14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120" zoomScaleNormal="120" zoomScaleSheetLayoutView="100" workbookViewId="0" topLeftCell="A1">
      <pane xSplit="1" topLeftCell="B1" activePane="topRight" state="frozen"/>
      <selection pane="topRight" activeCell="M9" sqref="M9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9.1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5"/>
      <c r="J2" s="8" t="s">
        <v>2</v>
      </c>
      <c r="K2" s="9"/>
      <c r="L2" s="9"/>
      <c r="M2" s="9"/>
      <c r="N2" s="9"/>
      <c r="O2" s="9"/>
      <c r="P2" s="9"/>
      <c r="Q2" s="65"/>
      <c r="R2" s="8" t="s">
        <v>3</v>
      </c>
      <c r="S2" s="9"/>
      <c r="T2" s="9"/>
      <c r="U2" s="9"/>
      <c r="V2" s="9"/>
      <c r="W2" s="9"/>
      <c r="X2" s="9"/>
      <c r="Y2" s="65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6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6" t="s">
        <v>12</v>
      </c>
      <c r="R3" s="11" t="s">
        <v>5</v>
      </c>
      <c r="S3" s="10" t="s">
        <v>6</v>
      </c>
      <c r="T3" s="89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6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C6+C9+C17+C27+C34+C44+C51</f>
        <v>24818847</v>
      </c>
      <c r="D5" s="17">
        <f t="shared" si="0"/>
        <v>22118352</v>
      </c>
      <c r="E5" s="18">
        <f aca="true" t="shared" si="1" ref="E5:E16">(C5/D5-1)*100</f>
        <v>12.209295701596567</v>
      </c>
      <c r="F5" s="17">
        <f t="shared" si="0"/>
        <v>196137726</v>
      </c>
      <c r="G5" s="17">
        <f t="shared" si="0"/>
        <v>220956573</v>
      </c>
      <c r="H5" s="17">
        <f t="shared" si="0"/>
        <v>199798928</v>
      </c>
      <c r="I5" s="18">
        <f>(G5/H5-1)*100</f>
        <v>10.58946872828066</v>
      </c>
      <c r="J5" s="67"/>
      <c r="K5" s="68">
        <f aca="true" t="shared" si="2" ref="K5:P5">K6+K9+K17+K27+K34+K44+K51</f>
        <v>536478.9999999999</v>
      </c>
      <c r="L5" s="38">
        <f t="shared" si="2"/>
        <v>504364.1</v>
      </c>
      <c r="M5" s="18">
        <f aca="true" t="shared" si="3" ref="M5:M7">(K5/L5-1)*100</f>
        <v>6.3674040241959995</v>
      </c>
      <c r="N5" s="68">
        <f t="shared" si="2"/>
        <v>3821185.1010000003</v>
      </c>
      <c r="O5" s="68">
        <f t="shared" si="2"/>
        <v>4357661.200999999</v>
      </c>
      <c r="P5" s="68">
        <f t="shared" si="2"/>
        <v>4177610.7000000007</v>
      </c>
      <c r="Q5" s="18">
        <f>(O5/P5-1)*100</f>
        <v>4.309891800114318</v>
      </c>
      <c r="R5" s="67"/>
      <c r="S5" s="17">
        <f aca="true" t="shared" si="4" ref="S5:X5">S6+S9+S17+S27+S34+S44+S51</f>
        <v>210995</v>
      </c>
      <c r="T5" s="17">
        <f t="shared" si="4"/>
        <v>191311</v>
      </c>
      <c r="U5" s="18">
        <f aca="true" t="shared" si="5" ref="U5:U8">(S5/T5-1)*100</f>
        <v>10.289005859568977</v>
      </c>
      <c r="V5" s="17">
        <f t="shared" si="4"/>
        <v>1635438</v>
      </c>
      <c r="W5" s="17">
        <f t="shared" si="4"/>
        <v>1846436</v>
      </c>
      <c r="X5" s="17">
        <f t="shared" si="4"/>
        <v>1689773</v>
      </c>
      <c r="Y5" s="18">
        <f>(W5/X5-1)*100</f>
        <v>9.271245309281184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8954726</v>
      </c>
      <c r="D6" s="21">
        <f t="shared" si="6"/>
        <v>8323294</v>
      </c>
      <c r="E6" s="18">
        <f t="shared" si="1"/>
        <v>7.586323395521055</v>
      </c>
      <c r="F6" s="21">
        <f t="shared" si="6"/>
        <v>70905571</v>
      </c>
      <c r="G6" s="21">
        <f t="shared" si="6"/>
        <v>79860297</v>
      </c>
      <c r="H6" s="21">
        <f t="shared" si="6"/>
        <v>74463088</v>
      </c>
      <c r="I6" s="18">
        <f aca="true" t="shared" si="7" ref="I6:I56">(G6/H6-1)*100</f>
        <v>7.2481670381437935</v>
      </c>
      <c r="J6" s="69"/>
      <c r="K6" s="70">
        <f aca="true" t="shared" si="8" ref="K6:P6">SUM(K7:K8)</f>
        <v>336024.7</v>
      </c>
      <c r="L6" s="70">
        <f t="shared" si="8"/>
        <v>317158.3</v>
      </c>
      <c r="M6" s="18">
        <f t="shared" si="3"/>
        <v>5.948575206765838</v>
      </c>
      <c r="N6" s="70">
        <f t="shared" si="8"/>
        <v>2430832.1999999997</v>
      </c>
      <c r="O6" s="70">
        <f t="shared" si="8"/>
        <v>2766856.8999999994</v>
      </c>
      <c r="P6" s="70">
        <f t="shared" si="8"/>
        <v>2711868.7</v>
      </c>
      <c r="Q6" s="18">
        <f aca="true" t="shared" si="9" ref="Q6:Q56">(O6/P6-1)*100</f>
        <v>2.0276866649185266</v>
      </c>
      <c r="R6" s="69"/>
      <c r="S6" s="21">
        <f aca="true" t="shared" si="10" ref="S6:X6">SUM(S7:S8)</f>
        <v>61834</v>
      </c>
      <c r="T6" s="21">
        <f t="shared" si="10"/>
        <v>59488</v>
      </c>
      <c r="U6" s="18">
        <f t="shared" si="5"/>
        <v>3.9436525013448076</v>
      </c>
      <c r="V6" s="21">
        <f t="shared" si="10"/>
        <v>491908</v>
      </c>
      <c r="W6" s="21">
        <f t="shared" si="10"/>
        <v>553742</v>
      </c>
      <c r="X6" s="21">
        <f t="shared" si="10"/>
        <v>526199</v>
      </c>
      <c r="Y6" s="18">
        <f aca="true" t="shared" si="11" ref="Y6:Y56">(W6/X6-1)*100</f>
        <v>5.234331498159439</v>
      </c>
    </row>
    <row r="7" spans="1:25" s="2" customFormat="1" ht="18" customHeight="1">
      <c r="A7" s="22" t="s">
        <v>15</v>
      </c>
      <c r="B7" s="23">
        <v>1</v>
      </c>
      <c r="C7" s="24">
        <v>5564510</v>
      </c>
      <c r="D7" s="25">
        <v>5069373</v>
      </c>
      <c r="E7" s="26">
        <f t="shared" si="1"/>
        <v>9.767223678352345</v>
      </c>
      <c r="F7" s="24">
        <v>44280900</v>
      </c>
      <c r="G7" s="27">
        <f aca="true" t="shared" si="12" ref="G7:G16">C7+F7</f>
        <v>49845410</v>
      </c>
      <c r="H7" s="28">
        <v>45320367</v>
      </c>
      <c r="I7" s="41">
        <f t="shared" si="7"/>
        <v>9.984568306783581</v>
      </c>
      <c r="J7" s="71">
        <v>1</v>
      </c>
      <c r="K7" s="26">
        <v>297001</v>
      </c>
      <c r="L7" s="72">
        <v>276489.6</v>
      </c>
      <c r="M7" s="26">
        <f t="shared" si="3"/>
        <v>7.418506880548148</v>
      </c>
      <c r="N7" s="73">
        <v>2166081.5999999996</v>
      </c>
      <c r="O7" s="26">
        <f aca="true" t="shared" si="13" ref="O7:O16">K7+N7</f>
        <v>2463082.5999999996</v>
      </c>
      <c r="P7" s="26">
        <v>2401143.2</v>
      </c>
      <c r="Q7" s="41">
        <f t="shared" si="9"/>
        <v>2.5795795935869004</v>
      </c>
      <c r="R7" s="71">
        <v>1</v>
      </c>
      <c r="S7" s="25">
        <v>40103</v>
      </c>
      <c r="T7" s="25">
        <v>38113</v>
      </c>
      <c r="U7" s="26">
        <f t="shared" si="5"/>
        <v>5.2213155616194</v>
      </c>
      <c r="V7" s="25">
        <v>318611</v>
      </c>
      <c r="W7" s="28">
        <f aca="true" t="shared" si="14" ref="W7:W16">S7+V7</f>
        <v>358714</v>
      </c>
      <c r="X7" s="28">
        <v>334785</v>
      </c>
      <c r="Y7" s="41">
        <f t="shared" si="11"/>
        <v>7.147572322535356</v>
      </c>
    </row>
    <row r="8" spans="1:25" ht="18" customHeight="1">
      <c r="A8" s="29" t="s">
        <v>16</v>
      </c>
      <c r="B8" s="30">
        <v>2</v>
      </c>
      <c r="C8" s="24">
        <v>3390216</v>
      </c>
      <c r="D8" s="25">
        <v>3253921</v>
      </c>
      <c r="E8" s="31">
        <f t="shared" si="1"/>
        <v>4.188638875989925</v>
      </c>
      <c r="F8" s="32">
        <v>26624671</v>
      </c>
      <c r="G8" s="27">
        <f t="shared" si="12"/>
        <v>30014887</v>
      </c>
      <c r="H8" s="33">
        <v>29142721</v>
      </c>
      <c r="I8" s="41">
        <f t="shared" si="7"/>
        <v>2.992740451380649</v>
      </c>
      <c r="J8" s="74">
        <v>2</v>
      </c>
      <c r="K8" s="31">
        <v>39023.7</v>
      </c>
      <c r="L8" s="25">
        <v>40668.7</v>
      </c>
      <c r="M8" s="31">
        <f aca="true" t="shared" si="15" ref="M8:M54">(K8/L8-1)*100</f>
        <v>-4.044879723226957</v>
      </c>
      <c r="N8" s="75">
        <v>264750.6</v>
      </c>
      <c r="O8" s="26">
        <f t="shared" si="13"/>
        <v>303774.3</v>
      </c>
      <c r="P8" s="31">
        <v>310725.5</v>
      </c>
      <c r="Q8" s="41">
        <f t="shared" si="9"/>
        <v>-2.23708707524809</v>
      </c>
      <c r="R8" s="74">
        <v>2</v>
      </c>
      <c r="S8" s="25">
        <v>21731</v>
      </c>
      <c r="T8" s="25">
        <v>21375</v>
      </c>
      <c r="U8" s="31">
        <f t="shared" si="5"/>
        <v>1.6654970760233923</v>
      </c>
      <c r="V8" s="25">
        <v>173297</v>
      </c>
      <c r="W8" s="28">
        <f t="shared" si="14"/>
        <v>195028</v>
      </c>
      <c r="X8" s="33">
        <v>191414</v>
      </c>
      <c r="Y8" s="41">
        <f t="shared" si="11"/>
        <v>1.8880541653170546</v>
      </c>
    </row>
    <row r="9" spans="1:25" s="1" customFormat="1" ht="18" customHeight="1">
      <c r="A9" s="34" t="s">
        <v>17</v>
      </c>
      <c r="B9" s="35"/>
      <c r="C9" s="36">
        <f aca="true" t="shared" si="16" ref="C9:H9">SUM(C10:C16)</f>
        <v>4194302</v>
      </c>
      <c r="D9" s="21">
        <f t="shared" si="16"/>
        <v>3756153</v>
      </c>
      <c r="E9" s="18">
        <f t="shared" si="1"/>
        <v>11.664833674240649</v>
      </c>
      <c r="F9" s="21">
        <f t="shared" si="16"/>
        <v>33543650</v>
      </c>
      <c r="G9" s="37">
        <f t="shared" si="16"/>
        <v>37737952</v>
      </c>
      <c r="H9" s="21">
        <f t="shared" si="16"/>
        <v>33874739</v>
      </c>
      <c r="I9" s="18">
        <f t="shared" si="7"/>
        <v>11.404406687827183</v>
      </c>
      <c r="J9" s="76"/>
      <c r="K9" s="70">
        <f aca="true" t="shared" si="17" ref="K9:P9">SUM(K10:K16)</f>
        <v>56660.8</v>
      </c>
      <c r="L9" s="21">
        <f t="shared" si="17"/>
        <v>53943.99999999999</v>
      </c>
      <c r="M9" s="18">
        <f t="shared" si="15"/>
        <v>5.036333975975116</v>
      </c>
      <c r="N9" s="70">
        <f t="shared" si="17"/>
        <v>421149.63100000005</v>
      </c>
      <c r="O9" s="70">
        <f t="shared" si="17"/>
        <v>477810.4309999999</v>
      </c>
      <c r="P9" s="70">
        <f t="shared" si="17"/>
        <v>420190.19999999995</v>
      </c>
      <c r="Q9" s="18">
        <f t="shared" si="9"/>
        <v>13.712892637667418</v>
      </c>
      <c r="R9" s="76"/>
      <c r="S9" s="21">
        <f aca="true" t="shared" si="18" ref="S9:X9">SUM(S10:S16)</f>
        <v>34449</v>
      </c>
      <c r="T9" s="21">
        <f t="shared" si="18"/>
        <v>32713</v>
      </c>
      <c r="U9" s="38">
        <f aca="true" t="shared" si="19" ref="U9:U56">(S9/T9-1)*100</f>
        <v>5.306758780912779</v>
      </c>
      <c r="V9" s="21">
        <f t="shared" si="18"/>
        <v>281066</v>
      </c>
      <c r="W9" s="21">
        <f t="shared" si="18"/>
        <v>315515</v>
      </c>
      <c r="X9" s="21">
        <f t="shared" si="18"/>
        <v>288432</v>
      </c>
      <c r="Y9" s="18">
        <f t="shared" si="11"/>
        <v>9.389734842181173</v>
      </c>
    </row>
    <row r="10" spans="1:25" ht="18" customHeight="1">
      <c r="A10" s="22" t="s">
        <v>18</v>
      </c>
      <c r="B10" s="30">
        <v>1</v>
      </c>
      <c r="C10" s="32">
        <v>2569277</v>
      </c>
      <c r="D10" s="32">
        <v>2399197</v>
      </c>
      <c r="E10" s="31">
        <f t="shared" si="1"/>
        <v>7.089038540811776</v>
      </c>
      <c r="F10" s="32">
        <v>21070176</v>
      </c>
      <c r="G10" s="27">
        <f>C10+F10</f>
        <v>23639453</v>
      </c>
      <c r="H10" s="33">
        <v>21253120</v>
      </c>
      <c r="I10" s="41">
        <f t="shared" si="7"/>
        <v>11.228153795772112</v>
      </c>
      <c r="J10" s="74">
        <v>1</v>
      </c>
      <c r="K10" s="31">
        <v>36280.8</v>
      </c>
      <c r="L10" s="75">
        <v>38764.9</v>
      </c>
      <c r="M10" s="31">
        <f t="shared" si="15"/>
        <v>-6.408116620963811</v>
      </c>
      <c r="N10" s="75">
        <v>301897.163</v>
      </c>
      <c r="O10" s="26">
        <f t="shared" si="13"/>
        <v>338177.963</v>
      </c>
      <c r="P10" s="31">
        <v>303201.5</v>
      </c>
      <c r="Q10" s="41">
        <f t="shared" si="9"/>
        <v>11.535715687422377</v>
      </c>
      <c r="R10" s="74">
        <v>1</v>
      </c>
      <c r="S10" s="25">
        <v>19998</v>
      </c>
      <c r="T10" s="25">
        <v>19896</v>
      </c>
      <c r="U10" s="31">
        <f t="shared" si="19"/>
        <v>0.512665862484929</v>
      </c>
      <c r="V10" s="25">
        <v>167524</v>
      </c>
      <c r="W10" s="33">
        <f t="shared" si="14"/>
        <v>187522</v>
      </c>
      <c r="X10" s="33">
        <v>173182</v>
      </c>
      <c r="Y10" s="41">
        <f t="shared" si="11"/>
        <v>8.280306267394998</v>
      </c>
    </row>
    <row r="11" spans="1:25" ht="18" customHeight="1">
      <c r="A11" s="22" t="s">
        <v>19</v>
      </c>
      <c r="B11" s="30">
        <v>2</v>
      </c>
      <c r="C11" s="32">
        <v>704174</v>
      </c>
      <c r="D11" s="32">
        <v>607495</v>
      </c>
      <c r="E11" s="31">
        <f t="shared" si="1"/>
        <v>15.914369665593963</v>
      </c>
      <c r="F11" s="32">
        <v>5379211</v>
      </c>
      <c r="G11" s="27">
        <f t="shared" si="12"/>
        <v>6083385</v>
      </c>
      <c r="H11" s="33">
        <v>5562084</v>
      </c>
      <c r="I11" s="41">
        <f t="shared" si="7"/>
        <v>9.372404300258674</v>
      </c>
      <c r="J11" s="74">
        <v>3</v>
      </c>
      <c r="K11" s="31">
        <v>7189.8</v>
      </c>
      <c r="L11" s="75">
        <v>6728.7</v>
      </c>
      <c r="M11" s="31">
        <f t="shared" si="15"/>
        <v>6.852735298051638</v>
      </c>
      <c r="N11" s="75">
        <v>48732</v>
      </c>
      <c r="O11" s="26">
        <f t="shared" si="13"/>
        <v>55921.8</v>
      </c>
      <c r="P11" s="31">
        <v>53121.6</v>
      </c>
      <c r="Q11" s="41">
        <f t="shared" si="9"/>
        <v>5.2713020692148005</v>
      </c>
      <c r="R11" s="74">
        <v>2</v>
      </c>
      <c r="S11" s="25">
        <v>5809</v>
      </c>
      <c r="T11" s="25">
        <v>5101</v>
      </c>
      <c r="U11" s="31">
        <f t="shared" si="19"/>
        <v>13.879631444814745</v>
      </c>
      <c r="V11" s="25">
        <v>44427</v>
      </c>
      <c r="W11" s="33">
        <f t="shared" si="14"/>
        <v>50236</v>
      </c>
      <c r="X11" s="33">
        <v>46094</v>
      </c>
      <c r="Y11" s="41">
        <f t="shared" si="11"/>
        <v>8.985985160758458</v>
      </c>
    </row>
    <row r="12" spans="1:25" ht="18" customHeight="1">
      <c r="A12" s="22" t="s">
        <v>20</v>
      </c>
      <c r="B12" s="30">
        <v>3</v>
      </c>
      <c r="C12" s="32">
        <v>670499</v>
      </c>
      <c r="D12" s="32">
        <v>558310</v>
      </c>
      <c r="E12" s="31">
        <f t="shared" si="1"/>
        <v>20.094392004441985</v>
      </c>
      <c r="F12" s="32">
        <v>5143793</v>
      </c>
      <c r="G12" s="27">
        <f t="shared" si="12"/>
        <v>5814292</v>
      </c>
      <c r="H12" s="33">
        <v>5119621</v>
      </c>
      <c r="I12" s="41">
        <f t="shared" si="7"/>
        <v>13.568797377774633</v>
      </c>
      <c r="J12" s="74">
        <v>2</v>
      </c>
      <c r="K12" s="31">
        <v>11684.6</v>
      </c>
      <c r="L12" s="75">
        <v>7375.2</v>
      </c>
      <c r="M12" s="31">
        <f t="shared" si="15"/>
        <v>58.43095780453413</v>
      </c>
      <c r="N12" s="75">
        <v>62440.2</v>
      </c>
      <c r="O12" s="26">
        <f t="shared" si="13"/>
        <v>74124.8</v>
      </c>
      <c r="P12" s="31">
        <v>54831.4</v>
      </c>
      <c r="Q12" s="41">
        <f t="shared" si="9"/>
        <v>35.186772542740115</v>
      </c>
      <c r="R12" s="74">
        <v>3</v>
      </c>
      <c r="S12" s="25">
        <v>5527</v>
      </c>
      <c r="T12" s="25">
        <v>4646</v>
      </c>
      <c r="U12" s="31">
        <f t="shared" si="19"/>
        <v>18.96254842875591</v>
      </c>
      <c r="V12" s="25">
        <v>41815</v>
      </c>
      <c r="W12" s="33">
        <f t="shared" si="14"/>
        <v>47342</v>
      </c>
      <c r="X12" s="33">
        <v>41343</v>
      </c>
      <c r="Y12" s="41">
        <f t="shared" si="11"/>
        <v>14.510316135742451</v>
      </c>
    </row>
    <row r="13" spans="1:25" s="2" customFormat="1" ht="18" customHeight="1">
      <c r="A13" s="22" t="s">
        <v>21</v>
      </c>
      <c r="B13" s="23">
        <v>4</v>
      </c>
      <c r="C13" s="24">
        <v>103518</v>
      </c>
      <c r="D13" s="24">
        <v>104512</v>
      </c>
      <c r="E13" s="26">
        <f t="shared" si="1"/>
        <v>-0.9510869565217406</v>
      </c>
      <c r="F13" s="24">
        <v>846123</v>
      </c>
      <c r="G13" s="27">
        <f t="shared" si="12"/>
        <v>949641</v>
      </c>
      <c r="H13" s="28">
        <v>911509</v>
      </c>
      <c r="I13" s="41">
        <f t="shared" si="7"/>
        <v>4.183392594039126</v>
      </c>
      <c r="J13" s="71">
        <v>4</v>
      </c>
      <c r="K13" s="31">
        <v>736.3</v>
      </c>
      <c r="L13" s="73">
        <v>662.2</v>
      </c>
      <c r="M13" s="26">
        <f t="shared" si="15"/>
        <v>11.18997281787979</v>
      </c>
      <c r="N13" s="73">
        <v>3229.8</v>
      </c>
      <c r="O13" s="26">
        <f t="shared" si="13"/>
        <v>3966.1000000000004</v>
      </c>
      <c r="P13" s="26">
        <v>3828.6</v>
      </c>
      <c r="Q13" s="41">
        <f t="shared" si="9"/>
        <v>3.59139110902158</v>
      </c>
      <c r="R13" s="71">
        <v>5</v>
      </c>
      <c r="S13" s="25">
        <v>901</v>
      </c>
      <c r="T13" s="25">
        <v>1034</v>
      </c>
      <c r="U13" s="26">
        <f t="shared" si="19"/>
        <v>-12.862669245647973</v>
      </c>
      <c r="V13" s="25">
        <v>7905</v>
      </c>
      <c r="W13" s="33">
        <f t="shared" si="14"/>
        <v>8806</v>
      </c>
      <c r="X13" s="28">
        <v>8503</v>
      </c>
      <c r="Y13" s="41">
        <f t="shared" si="11"/>
        <v>3.5634481947547814</v>
      </c>
    </row>
    <row r="14" spans="1:25" ht="18" customHeight="1">
      <c r="A14" s="22" t="s">
        <v>22</v>
      </c>
      <c r="B14" s="30">
        <v>5</v>
      </c>
      <c r="C14" s="32">
        <v>63889</v>
      </c>
      <c r="D14" s="32">
        <v>27557</v>
      </c>
      <c r="E14" s="26">
        <f t="shared" si="1"/>
        <v>131.84308887034146</v>
      </c>
      <c r="F14" s="32">
        <v>451761</v>
      </c>
      <c r="G14" s="27">
        <f t="shared" si="12"/>
        <v>515650</v>
      </c>
      <c r="H14" s="33">
        <v>430496</v>
      </c>
      <c r="I14" s="41">
        <f t="shared" si="7"/>
        <v>19.780439307217712</v>
      </c>
      <c r="J14" s="74">
        <v>5</v>
      </c>
      <c r="K14" s="31">
        <v>651.7</v>
      </c>
      <c r="L14" s="75">
        <v>293.4</v>
      </c>
      <c r="M14" s="26">
        <f t="shared" si="15"/>
        <v>122.11997273346968</v>
      </c>
      <c r="N14" s="75">
        <v>4303.4</v>
      </c>
      <c r="O14" s="26">
        <f t="shared" si="13"/>
        <v>4955.099999999999</v>
      </c>
      <c r="P14" s="31">
        <v>4400.9</v>
      </c>
      <c r="Q14" s="41">
        <f t="shared" si="9"/>
        <v>12.59287872935082</v>
      </c>
      <c r="R14" s="74">
        <v>6</v>
      </c>
      <c r="S14" s="25">
        <v>504</v>
      </c>
      <c r="T14" s="25">
        <v>262</v>
      </c>
      <c r="U14" s="26">
        <f t="shared" si="19"/>
        <v>92.36641221374046</v>
      </c>
      <c r="V14" s="25">
        <v>3730</v>
      </c>
      <c r="W14" s="33">
        <f t="shared" si="14"/>
        <v>4234</v>
      </c>
      <c r="X14" s="33">
        <v>3488</v>
      </c>
      <c r="Y14" s="41">
        <f t="shared" si="11"/>
        <v>21.38761467889909</v>
      </c>
    </row>
    <row r="15" spans="1:25" ht="18" customHeight="1">
      <c r="A15" s="22" t="s">
        <v>23</v>
      </c>
      <c r="B15" s="30">
        <v>6</v>
      </c>
      <c r="C15" s="32">
        <v>63426</v>
      </c>
      <c r="D15" s="32">
        <v>43310</v>
      </c>
      <c r="E15" s="31">
        <f t="shared" si="1"/>
        <v>46.44654814130686</v>
      </c>
      <c r="F15" s="32">
        <v>518078</v>
      </c>
      <c r="G15" s="27">
        <f t="shared" si="12"/>
        <v>581504</v>
      </c>
      <c r="H15" s="33">
        <v>435542</v>
      </c>
      <c r="I15" s="41">
        <f t="shared" si="7"/>
        <v>33.512726671595395</v>
      </c>
      <c r="J15" s="74">
        <v>7</v>
      </c>
      <c r="K15" s="31">
        <v>37.7</v>
      </c>
      <c r="L15" s="75">
        <v>33.2</v>
      </c>
      <c r="M15" s="31">
        <f t="shared" si="15"/>
        <v>13.55421686746987</v>
      </c>
      <c r="N15" s="75">
        <v>188</v>
      </c>
      <c r="O15" s="26">
        <f t="shared" si="13"/>
        <v>225.7</v>
      </c>
      <c r="P15" s="31">
        <v>225.6</v>
      </c>
      <c r="Q15" s="41">
        <f t="shared" si="9"/>
        <v>0.04432624113475114</v>
      </c>
      <c r="R15" s="74">
        <v>4</v>
      </c>
      <c r="S15" s="25">
        <v>1550</v>
      </c>
      <c r="T15" s="25">
        <v>1628</v>
      </c>
      <c r="U15" s="31">
        <f t="shared" si="19"/>
        <v>-4.791154791154795</v>
      </c>
      <c r="V15" s="25">
        <v>14569</v>
      </c>
      <c r="W15" s="33">
        <f t="shared" si="14"/>
        <v>16119</v>
      </c>
      <c r="X15" s="33">
        <v>14478</v>
      </c>
      <c r="Y15" s="41">
        <f t="shared" si="11"/>
        <v>11.334438458350604</v>
      </c>
    </row>
    <row r="16" spans="1:25" ht="18" customHeight="1">
      <c r="A16" s="22" t="s">
        <v>24</v>
      </c>
      <c r="B16" s="30">
        <v>7</v>
      </c>
      <c r="C16" s="32">
        <v>19519</v>
      </c>
      <c r="D16" s="32">
        <v>15772</v>
      </c>
      <c r="E16" s="31">
        <f t="shared" si="1"/>
        <v>23.757291402485414</v>
      </c>
      <c r="F16" s="32">
        <v>134508</v>
      </c>
      <c r="G16" s="27">
        <f t="shared" si="12"/>
        <v>154027</v>
      </c>
      <c r="H16" s="33">
        <v>162367</v>
      </c>
      <c r="I16" s="41">
        <f t="shared" si="7"/>
        <v>-5.136511729600224</v>
      </c>
      <c r="J16" s="74">
        <v>6</v>
      </c>
      <c r="K16" s="31">
        <v>79.9</v>
      </c>
      <c r="L16" s="75">
        <v>86.4</v>
      </c>
      <c r="M16" s="31">
        <f t="shared" si="15"/>
        <v>-7.523148148148151</v>
      </c>
      <c r="N16" s="75">
        <v>359.068</v>
      </c>
      <c r="O16" s="26">
        <f t="shared" si="13"/>
        <v>438.96799999999996</v>
      </c>
      <c r="P16" s="31">
        <v>580.6</v>
      </c>
      <c r="Q16" s="41">
        <f t="shared" si="9"/>
        <v>-24.394075094729594</v>
      </c>
      <c r="R16" s="74">
        <v>7</v>
      </c>
      <c r="S16" s="25">
        <v>160</v>
      </c>
      <c r="T16" s="25">
        <v>146</v>
      </c>
      <c r="U16" s="31">
        <f t="shared" si="19"/>
        <v>9.589041095890405</v>
      </c>
      <c r="V16" s="25">
        <v>1096</v>
      </c>
      <c r="W16" s="33">
        <f t="shared" si="14"/>
        <v>1256</v>
      </c>
      <c r="X16" s="33">
        <v>1344</v>
      </c>
      <c r="Y16" s="41">
        <f t="shared" si="11"/>
        <v>-6.547619047619047</v>
      </c>
    </row>
    <row r="17" spans="1:25" s="1" customFormat="1" ht="18" customHeight="1">
      <c r="A17" s="19" t="s">
        <v>25</v>
      </c>
      <c r="B17" s="20"/>
      <c r="C17" s="21">
        <f aca="true" t="shared" si="20" ref="C17:H17">SUM(C18:C26)</f>
        <v>3709079</v>
      </c>
      <c r="D17" s="21">
        <f t="shared" si="20"/>
        <v>3073748</v>
      </c>
      <c r="E17" s="38">
        <f aca="true" t="shared" si="21" ref="E17:E26">(C17/D17-1)*100</f>
        <v>20.669586446253895</v>
      </c>
      <c r="F17" s="21">
        <f t="shared" si="20"/>
        <v>27895608</v>
      </c>
      <c r="G17" s="37">
        <f t="shared" si="20"/>
        <v>31604687</v>
      </c>
      <c r="H17" s="21">
        <f t="shared" si="20"/>
        <v>26831496</v>
      </c>
      <c r="I17" s="18">
        <f t="shared" si="7"/>
        <v>17.789507525036985</v>
      </c>
      <c r="J17" s="69"/>
      <c r="K17" s="70">
        <f aca="true" t="shared" si="22" ref="K17:P17">SUM(K18:K26)</f>
        <v>38387.299999999996</v>
      </c>
      <c r="L17" s="70">
        <f t="shared" si="22"/>
        <v>34864.700000000004</v>
      </c>
      <c r="M17" s="18">
        <f t="shared" si="15"/>
        <v>10.103629172199934</v>
      </c>
      <c r="N17" s="70">
        <f t="shared" si="22"/>
        <v>256019.87599999996</v>
      </c>
      <c r="O17" s="70">
        <f t="shared" si="22"/>
        <v>294407.17600000004</v>
      </c>
      <c r="P17" s="70">
        <f t="shared" si="22"/>
        <v>260667.80000000005</v>
      </c>
      <c r="Q17" s="18">
        <f t="shared" si="9"/>
        <v>12.943438353337067</v>
      </c>
      <c r="R17" s="69"/>
      <c r="S17" s="47">
        <f aca="true" t="shared" si="23" ref="S17:X17">SUM(S18:S26)</f>
        <v>39038</v>
      </c>
      <c r="T17" s="47">
        <f t="shared" si="23"/>
        <v>30901</v>
      </c>
      <c r="U17" s="38">
        <f t="shared" si="19"/>
        <v>26.33248114947737</v>
      </c>
      <c r="V17" s="47">
        <f t="shared" si="23"/>
        <v>271168</v>
      </c>
      <c r="W17" s="47">
        <f t="shared" si="23"/>
        <v>310206</v>
      </c>
      <c r="X17" s="47">
        <f t="shared" si="23"/>
        <v>258268</v>
      </c>
      <c r="Y17" s="18">
        <f t="shared" si="11"/>
        <v>20.11011817182151</v>
      </c>
    </row>
    <row r="18" spans="1:25" s="2" customFormat="1" ht="18" customHeight="1">
      <c r="A18" s="22" t="s">
        <v>26</v>
      </c>
      <c r="B18" s="23">
        <v>1</v>
      </c>
      <c r="C18" s="24">
        <v>1844255</v>
      </c>
      <c r="D18" s="24">
        <v>1607847</v>
      </c>
      <c r="E18" s="39">
        <f t="shared" si="21"/>
        <v>14.703389066248217</v>
      </c>
      <c r="F18" s="24">
        <v>13573588</v>
      </c>
      <c r="G18" s="27">
        <f>C18+F18</f>
        <v>15417843</v>
      </c>
      <c r="H18" s="40">
        <v>13805413</v>
      </c>
      <c r="I18" s="41">
        <f t="shared" si="7"/>
        <v>11.67969404464757</v>
      </c>
      <c r="J18" s="71">
        <v>1</v>
      </c>
      <c r="K18" s="26">
        <v>21996.8</v>
      </c>
      <c r="L18" s="24">
        <v>20835.2</v>
      </c>
      <c r="M18" s="39">
        <f t="shared" si="15"/>
        <v>5.575180463830431</v>
      </c>
      <c r="N18" s="73">
        <v>145210.6</v>
      </c>
      <c r="O18" s="26">
        <f aca="true" t="shared" si="24" ref="O18:O21">K18+N18</f>
        <v>167207.4</v>
      </c>
      <c r="P18" s="39">
        <v>150814.9</v>
      </c>
      <c r="Q18" s="41">
        <f t="shared" si="9"/>
        <v>10.869284135718683</v>
      </c>
      <c r="R18" s="71">
        <v>1</v>
      </c>
      <c r="S18" s="24">
        <v>14709</v>
      </c>
      <c r="T18" s="25">
        <v>14026</v>
      </c>
      <c r="U18" s="26">
        <f t="shared" si="19"/>
        <v>4.869528019392555</v>
      </c>
      <c r="V18" s="24">
        <v>112027</v>
      </c>
      <c r="W18" s="40">
        <f>S18+V18</f>
        <v>126736</v>
      </c>
      <c r="X18" s="40">
        <v>117141</v>
      </c>
      <c r="Y18" s="41">
        <f t="shared" si="11"/>
        <v>8.19098351559231</v>
      </c>
    </row>
    <row r="19" spans="1:25" s="2" customFormat="1" ht="18" customHeight="1">
      <c r="A19" s="22" t="s">
        <v>27</v>
      </c>
      <c r="B19" s="23">
        <v>2</v>
      </c>
      <c r="C19" s="24">
        <v>964043</v>
      </c>
      <c r="D19" s="24">
        <v>786771</v>
      </c>
      <c r="E19" s="39">
        <f t="shared" si="21"/>
        <v>22.53158797159529</v>
      </c>
      <c r="F19" s="24">
        <v>7725724</v>
      </c>
      <c r="G19" s="27">
        <f aca="true" t="shared" si="25" ref="G19:G26">C19+F19</f>
        <v>8689767</v>
      </c>
      <c r="H19" s="40">
        <v>7089805</v>
      </c>
      <c r="I19" s="41">
        <f t="shared" si="7"/>
        <v>22.567080476825517</v>
      </c>
      <c r="J19" s="71">
        <v>2</v>
      </c>
      <c r="K19" s="26">
        <v>8670.1</v>
      </c>
      <c r="L19" s="24">
        <v>8006.4</v>
      </c>
      <c r="M19" s="39">
        <f t="shared" si="15"/>
        <v>8.289618305355727</v>
      </c>
      <c r="N19" s="73">
        <v>59616.2</v>
      </c>
      <c r="O19" s="26">
        <f aca="true" t="shared" si="26" ref="O19:O24">K19+N19</f>
        <v>68286.3</v>
      </c>
      <c r="P19" s="39">
        <v>62221.3</v>
      </c>
      <c r="Q19" s="41">
        <f t="shared" si="9"/>
        <v>9.747465899941021</v>
      </c>
      <c r="R19" s="71">
        <v>2</v>
      </c>
      <c r="S19" s="24">
        <v>8014</v>
      </c>
      <c r="T19" s="25">
        <v>7144</v>
      </c>
      <c r="U19" s="26">
        <f t="shared" si="19"/>
        <v>12.178051511758126</v>
      </c>
      <c r="V19" s="24">
        <v>66824</v>
      </c>
      <c r="W19" s="40">
        <f aca="true" t="shared" si="27" ref="W19:W26">S19+V19</f>
        <v>74838</v>
      </c>
      <c r="X19" s="40">
        <v>63070</v>
      </c>
      <c r="Y19" s="41">
        <f t="shared" si="11"/>
        <v>18.6586332646266</v>
      </c>
    </row>
    <row r="20" spans="1:25" ht="18" customHeight="1">
      <c r="A20" s="29" t="s">
        <v>28</v>
      </c>
      <c r="B20" s="30">
        <v>3</v>
      </c>
      <c r="C20" s="32">
        <v>465012</v>
      </c>
      <c r="D20" s="32">
        <v>358561</v>
      </c>
      <c r="E20" s="41">
        <f t="shared" si="21"/>
        <v>29.688393327774065</v>
      </c>
      <c r="F20" s="32">
        <v>3416935</v>
      </c>
      <c r="G20" s="27">
        <f t="shared" si="25"/>
        <v>3881947</v>
      </c>
      <c r="H20" s="42">
        <v>3225892</v>
      </c>
      <c r="I20" s="41">
        <f t="shared" si="7"/>
        <v>20.33716565836674</v>
      </c>
      <c r="J20" s="74">
        <v>3</v>
      </c>
      <c r="K20" s="31">
        <v>4266.5</v>
      </c>
      <c r="L20" s="32">
        <v>3156.9</v>
      </c>
      <c r="M20" s="41">
        <f t="shared" si="15"/>
        <v>35.14840508093382</v>
      </c>
      <c r="N20" s="75">
        <v>28015.700000000004</v>
      </c>
      <c r="O20" s="26">
        <f t="shared" si="24"/>
        <v>32282.200000000004</v>
      </c>
      <c r="P20" s="41">
        <v>26216.9</v>
      </c>
      <c r="Q20" s="41">
        <f t="shared" si="9"/>
        <v>23.135076992321757</v>
      </c>
      <c r="R20" s="74">
        <v>4</v>
      </c>
      <c r="S20" s="32">
        <v>4404</v>
      </c>
      <c r="T20" s="25">
        <v>3813</v>
      </c>
      <c r="U20" s="31">
        <f t="shared" si="19"/>
        <v>15.49960660896932</v>
      </c>
      <c r="V20" s="32">
        <v>34060</v>
      </c>
      <c r="W20" s="40">
        <f t="shared" si="27"/>
        <v>38464</v>
      </c>
      <c r="X20" s="42">
        <v>33340</v>
      </c>
      <c r="Y20" s="41">
        <f t="shared" si="11"/>
        <v>15.36892621475705</v>
      </c>
    </row>
    <row r="21" spans="1:25" ht="18" customHeight="1">
      <c r="A21" s="29" t="s">
        <v>29</v>
      </c>
      <c r="B21" s="30">
        <v>4</v>
      </c>
      <c r="C21" s="32">
        <v>158198</v>
      </c>
      <c r="D21" s="32">
        <v>128471</v>
      </c>
      <c r="E21" s="41">
        <f t="shared" si="21"/>
        <v>23.139074187949028</v>
      </c>
      <c r="F21" s="32">
        <v>1140786</v>
      </c>
      <c r="G21" s="27">
        <f t="shared" si="25"/>
        <v>1298984</v>
      </c>
      <c r="H21" s="42">
        <v>997733</v>
      </c>
      <c r="I21" s="41">
        <f t="shared" si="7"/>
        <v>30.193548775073097</v>
      </c>
      <c r="J21" s="74">
        <v>5</v>
      </c>
      <c r="K21" s="31">
        <v>566.2</v>
      </c>
      <c r="L21" s="32">
        <v>638.9</v>
      </c>
      <c r="M21" s="41">
        <f t="shared" si="15"/>
        <v>-11.378932540303632</v>
      </c>
      <c r="N21" s="75">
        <v>2982.685</v>
      </c>
      <c r="O21" s="26">
        <f t="shared" si="24"/>
        <v>3548.885</v>
      </c>
      <c r="P21" s="41">
        <v>3494.2</v>
      </c>
      <c r="Q21" s="41">
        <f t="shared" si="9"/>
        <v>1.5650220365176715</v>
      </c>
      <c r="R21" s="74">
        <v>6</v>
      </c>
      <c r="S21" s="32">
        <v>1356</v>
      </c>
      <c r="T21" s="25">
        <v>1202</v>
      </c>
      <c r="U21" s="31">
        <f t="shared" si="19"/>
        <v>12.81198003327788</v>
      </c>
      <c r="V21" s="32">
        <v>10098</v>
      </c>
      <c r="W21" s="40">
        <f t="shared" si="27"/>
        <v>11454</v>
      </c>
      <c r="X21" s="42">
        <v>9572</v>
      </c>
      <c r="Y21" s="41">
        <f t="shared" si="11"/>
        <v>19.661512745507736</v>
      </c>
    </row>
    <row r="22" spans="1:25" s="2" customFormat="1" ht="18" customHeight="1">
      <c r="A22" s="22" t="s">
        <v>30</v>
      </c>
      <c r="B22" s="23">
        <v>5</v>
      </c>
      <c r="C22" s="43">
        <v>105969</v>
      </c>
      <c r="D22" s="24">
        <v>83726</v>
      </c>
      <c r="E22" s="39">
        <f t="shared" si="21"/>
        <v>26.566419033514087</v>
      </c>
      <c r="F22" s="43">
        <v>782192</v>
      </c>
      <c r="G22" s="27">
        <f t="shared" si="25"/>
        <v>888161</v>
      </c>
      <c r="H22" s="40">
        <v>794298</v>
      </c>
      <c r="I22" s="41">
        <f t="shared" si="7"/>
        <v>11.817101390158346</v>
      </c>
      <c r="J22" s="71">
        <v>6</v>
      </c>
      <c r="K22" s="77">
        <v>498.6</v>
      </c>
      <c r="L22" s="24">
        <v>401.9</v>
      </c>
      <c r="M22" s="39">
        <f t="shared" si="15"/>
        <v>24.060711619805943</v>
      </c>
      <c r="N22" s="78">
        <v>2880.8</v>
      </c>
      <c r="O22" s="26">
        <f t="shared" si="26"/>
        <v>3379.4</v>
      </c>
      <c r="P22" s="39">
        <v>3264.7</v>
      </c>
      <c r="Q22" s="41">
        <f t="shared" si="9"/>
        <v>3.5133396636750858</v>
      </c>
      <c r="R22" s="71">
        <v>7</v>
      </c>
      <c r="S22" s="24">
        <v>1080</v>
      </c>
      <c r="T22" s="25">
        <v>870</v>
      </c>
      <c r="U22" s="26">
        <f t="shared" si="19"/>
        <v>24.13793103448276</v>
      </c>
      <c r="V22" s="24">
        <v>7776</v>
      </c>
      <c r="W22" s="40">
        <f t="shared" si="27"/>
        <v>8856</v>
      </c>
      <c r="X22" s="40">
        <v>8064</v>
      </c>
      <c r="Y22" s="41">
        <f t="shared" si="11"/>
        <v>9.82142857142858</v>
      </c>
    </row>
    <row r="23" spans="1:25" ht="18" customHeight="1">
      <c r="A23" s="29" t="s">
        <v>31</v>
      </c>
      <c r="B23" s="30">
        <v>6</v>
      </c>
      <c r="C23" s="32">
        <v>59024</v>
      </c>
      <c r="D23" s="32">
        <v>41143</v>
      </c>
      <c r="E23" s="41">
        <f t="shared" si="21"/>
        <v>43.46061298398269</v>
      </c>
      <c r="F23" s="32">
        <v>407270</v>
      </c>
      <c r="G23" s="27">
        <f t="shared" si="25"/>
        <v>466294</v>
      </c>
      <c r="H23" s="42">
        <v>359783</v>
      </c>
      <c r="I23" s="41">
        <f t="shared" si="7"/>
        <v>29.604233663069124</v>
      </c>
      <c r="J23" s="74">
        <v>7</v>
      </c>
      <c r="K23" s="31">
        <v>216.1</v>
      </c>
      <c r="L23" s="32">
        <v>100.3</v>
      </c>
      <c r="M23" s="41">
        <f t="shared" si="15"/>
        <v>115.45363908275172</v>
      </c>
      <c r="N23" s="75">
        <v>981.9</v>
      </c>
      <c r="O23" s="26">
        <f t="shared" si="26"/>
        <v>1198</v>
      </c>
      <c r="P23" s="41">
        <v>694.7</v>
      </c>
      <c r="Q23" s="41">
        <f t="shared" si="9"/>
        <v>72.44853893767093</v>
      </c>
      <c r="R23" s="74">
        <v>9</v>
      </c>
      <c r="S23" s="32">
        <v>518</v>
      </c>
      <c r="T23" s="25">
        <v>352</v>
      </c>
      <c r="U23" s="31">
        <f t="shared" si="19"/>
        <v>47.15909090909092</v>
      </c>
      <c r="V23" s="32">
        <v>3872</v>
      </c>
      <c r="W23" s="40">
        <f t="shared" si="27"/>
        <v>4390</v>
      </c>
      <c r="X23" s="42">
        <v>3736</v>
      </c>
      <c r="Y23" s="41">
        <f t="shared" si="11"/>
        <v>17.505353319057825</v>
      </c>
    </row>
    <row r="24" spans="1:25" ht="18" customHeight="1">
      <c r="A24" s="29" t="s">
        <v>32</v>
      </c>
      <c r="B24" s="30">
        <v>7</v>
      </c>
      <c r="C24" s="32">
        <v>49185</v>
      </c>
      <c r="D24" s="32">
        <v>43130</v>
      </c>
      <c r="E24" s="41">
        <f t="shared" si="21"/>
        <v>14.038952005564575</v>
      </c>
      <c r="F24" s="32">
        <v>365123</v>
      </c>
      <c r="G24" s="27">
        <f t="shared" si="25"/>
        <v>414308</v>
      </c>
      <c r="H24" s="42">
        <v>340155</v>
      </c>
      <c r="I24" s="41">
        <f t="shared" si="7"/>
        <v>21.799767752936173</v>
      </c>
      <c r="J24" s="74">
        <v>4</v>
      </c>
      <c r="K24" s="31">
        <v>2112</v>
      </c>
      <c r="L24" s="32">
        <v>1690.2</v>
      </c>
      <c r="M24" s="41">
        <f t="shared" si="15"/>
        <v>24.955626553070644</v>
      </c>
      <c r="N24" s="75">
        <v>15884.6</v>
      </c>
      <c r="O24" s="26">
        <f t="shared" si="26"/>
        <v>17996.6</v>
      </c>
      <c r="P24" s="41">
        <v>13653.2</v>
      </c>
      <c r="Q24" s="41">
        <f t="shared" si="9"/>
        <v>31.81232238596079</v>
      </c>
      <c r="R24" s="74">
        <v>8</v>
      </c>
      <c r="S24" s="32">
        <v>594</v>
      </c>
      <c r="T24" s="25">
        <v>562</v>
      </c>
      <c r="U24" s="31">
        <f t="shared" si="19"/>
        <v>5.693950177935947</v>
      </c>
      <c r="V24" s="32">
        <v>4568</v>
      </c>
      <c r="W24" s="40">
        <f t="shared" si="27"/>
        <v>5162</v>
      </c>
      <c r="X24" s="42">
        <v>4269</v>
      </c>
      <c r="Y24" s="41">
        <f t="shared" si="11"/>
        <v>20.918247833216206</v>
      </c>
    </row>
    <row r="25" spans="1:25" ht="18" customHeight="1">
      <c r="A25" s="29" t="s">
        <v>33</v>
      </c>
      <c r="B25" s="30">
        <v>8</v>
      </c>
      <c r="C25" s="32">
        <v>34801</v>
      </c>
      <c r="D25" s="32">
        <v>0</v>
      </c>
      <c r="E25" s="41"/>
      <c r="F25" s="32">
        <v>227706</v>
      </c>
      <c r="G25" s="27">
        <f t="shared" si="25"/>
        <v>262507</v>
      </c>
      <c r="H25" s="42">
        <v>0</v>
      </c>
      <c r="I25" s="18"/>
      <c r="J25" s="74">
        <v>8</v>
      </c>
      <c r="K25" s="31">
        <v>43.5</v>
      </c>
      <c r="L25" s="41">
        <v>0</v>
      </c>
      <c r="M25" s="41"/>
      <c r="N25" s="75">
        <v>222.591</v>
      </c>
      <c r="O25" s="26">
        <f aca="true" t="shared" si="28" ref="O23:O26">K25+N25</f>
        <v>266.091</v>
      </c>
      <c r="P25" s="41">
        <v>0</v>
      </c>
      <c r="Q25" s="18"/>
      <c r="R25" s="74">
        <v>5</v>
      </c>
      <c r="S25" s="32">
        <v>2289</v>
      </c>
      <c r="T25" s="90">
        <v>0</v>
      </c>
      <c r="U25" s="31"/>
      <c r="V25" s="32">
        <v>5934</v>
      </c>
      <c r="W25" s="40">
        <f t="shared" si="27"/>
        <v>8223</v>
      </c>
      <c r="X25" s="90">
        <v>0</v>
      </c>
      <c r="Y25" s="18"/>
    </row>
    <row r="26" spans="1:25" ht="18" customHeight="1">
      <c r="A26" s="29" t="s">
        <v>34</v>
      </c>
      <c r="B26" s="30">
        <v>9</v>
      </c>
      <c r="C26" s="32">
        <v>28592</v>
      </c>
      <c r="D26" s="32">
        <v>24099</v>
      </c>
      <c r="E26" s="41">
        <f t="shared" si="21"/>
        <v>18.64392713390597</v>
      </c>
      <c r="F26" s="32">
        <v>256284</v>
      </c>
      <c r="G26" s="27">
        <f t="shared" si="25"/>
        <v>284876</v>
      </c>
      <c r="H26" s="42">
        <v>218417</v>
      </c>
      <c r="I26" s="41">
        <f aca="true" t="shared" si="29" ref="I26:I32">(G26/H26-1)*100</f>
        <v>30.427576608047914</v>
      </c>
      <c r="J26" s="74">
        <v>9</v>
      </c>
      <c r="K26" s="31">
        <v>17.5</v>
      </c>
      <c r="L26" s="32">
        <v>34.9</v>
      </c>
      <c r="M26" s="41">
        <f>(K26/L26-1)*100</f>
        <v>-49.8567335243553</v>
      </c>
      <c r="N26" s="75">
        <v>224.8</v>
      </c>
      <c r="O26" s="26">
        <f t="shared" si="28"/>
        <v>242.3</v>
      </c>
      <c r="P26" s="41">
        <v>307.9</v>
      </c>
      <c r="Q26" s="41">
        <f aca="true" t="shared" si="30" ref="Q26:Q32">(O26/P26-1)*100</f>
        <v>-21.30561870737251</v>
      </c>
      <c r="R26" s="74">
        <v>3</v>
      </c>
      <c r="S26" s="32">
        <v>6074</v>
      </c>
      <c r="T26" s="25">
        <v>2932</v>
      </c>
      <c r="U26" s="31">
        <f>(S26/T26-1)*100</f>
        <v>107.16234652114598</v>
      </c>
      <c r="V26" s="32">
        <v>26009</v>
      </c>
      <c r="W26" s="40">
        <f t="shared" si="27"/>
        <v>32083</v>
      </c>
      <c r="X26" s="42">
        <v>19076</v>
      </c>
      <c r="Y26" s="41">
        <f aca="true" t="shared" si="31" ref="Y26:Y32">(W26/X26-1)*100</f>
        <v>68.18515412036066</v>
      </c>
    </row>
    <row r="27" spans="1:25" ht="18" customHeight="1">
      <c r="A27" s="19" t="s">
        <v>35</v>
      </c>
      <c r="B27" s="44"/>
      <c r="C27" s="21">
        <f aca="true" t="shared" si="32" ref="C27:G27">SUM(C28:C33)</f>
        <v>3046444</v>
      </c>
      <c r="D27" s="21">
        <f>SUM(D28:D32)</f>
        <v>2886176</v>
      </c>
      <c r="E27" s="38">
        <f aca="true" t="shared" si="33" ref="E27:E32">(C27/D27-1)*100</f>
        <v>5.552953111660552</v>
      </c>
      <c r="F27" s="21">
        <f t="shared" si="32"/>
        <v>26085308</v>
      </c>
      <c r="G27" s="37">
        <f t="shared" si="32"/>
        <v>29131752</v>
      </c>
      <c r="H27" s="21">
        <f aca="true" t="shared" si="34" ref="H27:L27">SUM(H28:H32)</f>
        <v>27780254</v>
      </c>
      <c r="I27" s="18">
        <f t="shared" si="29"/>
        <v>4.864959118084378</v>
      </c>
      <c r="J27" s="79"/>
      <c r="K27" s="18">
        <f>SUM(K28:K33)</f>
        <v>43498.1</v>
      </c>
      <c r="L27" s="21">
        <f t="shared" si="34"/>
        <v>41857.7</v>
      </c>
      <c r="M27" s="18">
        <f aca="true" t="shared" si="35" ref="M27:M32">(K27/L27-1)*100</f>
        <v>3.9189922045406167</v>
      </c>
      <c r="N27" s="70">
        <f aca="true" t="shared" si="36" ref="N27:S27">SUM(N28:N33)</f>
        <v>316734.412</v>
      </c>
      <c r="O27" s="18">
        <f t="shared" si="36"/>
        <v>360232.512</v>
      </c>
      <c r="P27" s="21">
        <f>SUM(P28:P32)</f>
        <v>345035.1</v>
      </c>
      <c r="Q27" s="18">
        <f t="shared" si="30"/>
        <v>4.4045988364662</v>
      </c>
      <c r="R27" s="79"/>
      <c r="S27" s="21">
        <f t="shared" si="36"/>
        <v>25464</v>
      </c>
      <c r="T27" s="21">
        <f>SUM(T28:T32)</f>
        <v>25183</v>
      </c>
      <c r="U27" s="38">
        <f aca="true" t="shared" si="37" ref="U27:U32">(S27/T27-1)*100</f>
        <v>1.1158321089624001</v>
      </c>
      <c r="V27" s="21">
        <f>SUM(V28:V33)</f>
        <v>217684</v>
      </c>
      <c r="W27" s="47">
        <f>SUM(W28:W33)</f>
        <v>243148</v>
      </c>
      <c r="X27" s="21">
        <f>SUM(X28:X32)</f>
        <v>235178</v>
      </c>
      <c r="Y27" s="18">
        <f t="shared" si="31"/>
        <v>3.388922433220798</v>
      </c>
    </row>
    <row r="28" spans="1:25" ht="18" customHeight="1">
      <c r="A28" s="45" t="s">
        <v>36</v>
      </c>
      <c r="B28" s="30">
        <v>1</v>
      </c>
      <c r="C28" s="32">
        <v>1784279</v>
      </c>
      <c r="D28" s="25">
        <v>1696055</v>
      </c>
      <c r="E28" s="41">
        <f t="shared" si="33"/>
        <v>5.201718104660524</v>
      </c>
      <c r="F28" s="32">
        <v>15200842</v>
      </c>
      <c r="G28" s="27">
        <f aca="true" t="shared" si="38" ref="G28:G33">C28+F28</f>
        <v>16985121</v>
      </c>
      <c r="H28" s="42">
        <v>16479700</v>
      </c>
      <c r="I28" s="41">
        <f t="shared" si="29"/>
        <v>3.0669308300515175</v>
      </c>
      <c r="J28" s="74">
        <v>1</v>
      </c>
      <c r="K28" s="31">
        <v>28259.1</v>
      </c>
      <c r="L28" s="32">
        <v>27889</v>
      </c>
      <c r="M28" s="41">
        <f t="shared" si="35"/>
        <v>1.3270465057908076</v>
      </c>
      <c r="N28" s="75">
        <v>208350</v>
      </c>
      <c r="O28" s="26">
        <f aca="true" t="shared" si="39" ref="O28:O33">K28+N28</f>
        <v>236609.1</v>
      </c>
      <c r="P28" s="41">
        <v>228843.1</v>
      </c>
      <c r="Q28" s="41">
        <f t="shared" si="30"/>
        <v>3.393591504397553</v>
      </c>
      <c r="R28" s="74">
        <v>1</v>
      </c>
      <c r="S28" s="32">
        <v>14758</v>
      </c>
      <c r="T28" s="25">
        <v>14515</v>
      </c>
      <c r="U28" s="31">
        <f t="shared" si="37"/>
        <v>1.6741302101274558</v>
      </c>
      <c r="V28" s="32">
        <v>122532</v>
      </c>
      <c r="W28" s="42">
        <f aca="true" t="shared" si="40" ref="W28:W33">S28+V28</f>
        <v>137290</v>
      </c>
      <c r="X28" s="42">
        <v>134888</v>
      </c>
      <c r="Y28" s="41">
        <f t="shared" si="31"/>
        <v>1.7807366111143974</v>
      </c>
    </row>
    <row r="29" spans="1:25" ht="18" customHeight="1">
      <c r="A29" s="29" t="s">
        <v>37</v>
      </c>
      <c r="B29" s="30">
        <v>2</v>
      </c>
      <c r="C29" s="32">
        <v>924225</v>
      </c>
      <c r="D29" s="32">
        <v>862784</v>
      </c>
      <c r="E29" s="41">
        <f t="shared" si="33"/>
        <v>7.121249350938363</v>
      </c>
      <c r="F29" s="32">
        <v>7961842</v>
      </c>
      <c r="G29" s="27">
        <f t="shared" si="38"/>
        <v>8886067</v>
      </c>
      <c r="H29" s="42">
        <v>8151583</v>
      </c>
      <c r="I29" s="41">
        <f t="shared" si="29"/>
        <v>9.010323516303531</v>
      </c>
      <c r="J29" s="74">
        <v>2</v>
      </c>
      <c r="K29" s="31">
        <v>10924.7</v>
      </c>
      <c r="L29" s="32">
        <v>10107.4</v>
      </c>
      <c r="M29" s="41">
        <f t="shared" si="35"/>
        <v>8.086154698537706</v>
      </c>
      <c r="N29" s="75">
        <v>77194.511</v>
      </c>
      <c r="O29" s="26">
        <f t="shared" si="39"/>
        <v>88119.211</v>
      </c>
      <c r="P29" s="41">
        <v>84978.7</v>
      </c>
      <c r="Q29" s="41">
        <f t="shared" si="30"/>
        <v>3.695644908665341</v>
      </c>
      <c r="R29" s="74">
        <v>2</v>
      </c>
      <c r="S29" s="32">
        <v>7418</v>
      </c>
      <c r="T29" s="25">
        <v>7432</v>
      </c>
      <c r="U29" s="31">
        <f t="shared" si="37"/>
        <v>-0.1883745963401462</v>
      </c>
      <c r="V29" s="32">
        <v>67553</v>
      </c>
      <c r="W29" s="42">
        <f t="shared" si="40"/>
        <v>74971</v>
      </c>
      <c r="X29" s="42">
        <v>71260</v>
      </c>
      <c r="Y29" s="41">
        <f t="shared" si="31"/>
        <v>5.207690148751043</v>
      </c>
    </row>
    <row r="30" spans="1:25" ht="18" customHeight="1">
      <c r="A30" s="29" t="s">
        <v>38</v>
      </c>
      <c r="B30" s="30">
        <v>3</v>
      </c>
      <c r="C30" s="32">
        <v>287268</v>
      </c>
      <c r="D30" s="32">
        <v>286635</v>
      </c>
      <c r="E30" s="41">
        <f t="shared" si="33"/>
        <v>0.22083834842221428</v>
      </c>
      <c r="F30" s="32">
        <v>2498979</v>
      </c>
      <c r="G30" s="27">
        <f t="shared" si="38"/>
        <v>2786247</v>
      </c>
      <c r="H30" s="42">
        <v>2696384</v>
      </c>
      <c r="I30" s="41">
        <f t="shared" si="29"/>
        <v>3.3327226389119557</v>
      </c>
      <c r="J30" s="74">
        <v>3</v>
      </c>
      <c r="K30" s="31">
        <v>4210.2</v>
      </c>
      <c r="L30" s="32">
        <v>3716.6</v>
      </c>
      <c r="M30" s="41">
        <f t="shared" si="35"/>
        <v>13.280955712210085</v>
      </c>
      <c r="N30" s="75">
        <v>30583.596999999998</v>
      </c>
      <c r="O30" s="26">
        <f t="shared" si="39"/>
        <v>34793.797</v>
      </c>
      <c r="P30" s="41">
        <v>30140</v>
      </c>
      <c r="Q30" s="41">
        <f t="shared" si="30"/>
        <v>15.440600530856008</v>
      </c>
      <c r="R30" s="74">
        <v>3</v>
      </c>
      <c r="S30" s="32">
        <v>2640</v>
      </c>
      <c r="T30" s="25">
        <v>2699</v>
      </c>
      <c r="U30" s="31">
        <f t="shared" si="37"/>
        <v>-2.1859948128936657</v>
      </c>
      <c r="V30" s="32">
        <v>22207</v>
      </c>
      <c r="W30" s="42">
        <f t="shared" si="40"/>
        <v>24847</v>
      </c>
      <c r="X30" s="42">
        <v>24015</v>
      </c>
      <c r="Y30" s="41">
        <f t="shared" si="31"/>
        <v>3.464501353320837</v>
      </c>
    </row>
    <row r="31" spans="1:25" ht="18" customHeight="1">
      <c r="A31" s="29" t="s">
        <v>39</v>
      </c>
      <c r="B31" s="30">
        <v>4</v>
      </c>
      <c r="C31" s="32">
        <v>30702</v>
      </c>
      <c r="D31" s="32">
        <v>31140</v>
      </c>
      <c r="E31" s="41">
        <f t="shared" si="33"/>
        <v>-1.4065510597302544</v>
      </c>
      <c r="F31" s="32">
        <v>314762</v>
      </c>
      <c r="G31" s="27">
        <f t="shared" si="38"/>
        <v>345464</v>
      </c>
      <c r="H31" s="42">
        <v>376678</v>
      </c>
      <c r="I31" s="41">
        <f t="shared" si="29"/>
        <v>-8.286653321935445</v>
      </c>
      <c r="J31" s="74">
        <v>4</v>
      </c>
      <c r="K31" s="31">
        <v>97.1</v>
      </c>
      <c r="L31" s="32">
        <v>141.1</v>
      </c>
      <c r="M31" s="41">
        <f t="shared" si="35"/>
        <v>-31.183557760453585</v>
      </c>
      <c r="N31" s="75">
        <v>558.5</v>
      </c>
      <c r="O31" s="26">
        <f t="shared" si="39"/>
        <v>655.6</v>
      </c>
      <c r="P31" s="41">
        <v>986.6</v>
      </c>
      <c r="Q31" s="41">
        <f t="shared" si="30"/>
        <v>-33.54956415974052</v>
      </c>
      <c r="R31" s="74">
        <v>4</v>
      </c>
      <c r="S31" s="32">
        <v>416</v>
      </c>
      <c r="T31" s="25">
        <v>408</v>
      </c>
      <c r="U31" s="31">
        <f t="shared" si="37"/>
        <v>1.9607843137254832</v>
      </c>
      <c r="V31" s="32">
        <v>4018</v>
      </c>
      <c r="W31" s="42">
        <f t="shared" si="40"/>
        <v>4434</v>
      </c>
      <c r="X31" s="42">
        <v>4112</v>
      </c>
      <c r="Y31" s="41">
        <f t="shared" si="31"/>
        <v>7.830739299610889</v>
      </c>
    </row>
    <row r="32" spans="1:25" s="2" customFormat="1" ht="18" customHeight="1">
      <c r="A32" s="22" t="s">
        <v>40</v>
      </c>
      <c r="B32" s="23">
        <v>5</v>
      </c>
      <c r="C32" s="24">
        <v>11859</v>
      </c>
      <c r="D32" s="24">
        <v>9562</v>
      </c>
      <c r="E32" s="39">
        <f t="shared" si="33"/>
        <v>24.022171093913403</v>
      </c>
      <c r="F32" s="24">
        <v>79213</v>
      </c>
      <c r="G32" s="27">
        <f t="shared" si="38"/>
        <v>91072</v>
      </c>
      <c r="H32" s="40">
        <v>75909</v>
      </c>
      <c r="I32" s="41">
        <f t="shared" si="29"/>
        <v>19.97523350327366</v>
      </c>
      <c r="J32" s="71">
        <v>5</v>
      </c>
      <c r="K32" s="26">
        <v>4</v>
      </c>
      <c r="L32" s="24">
        <v>3.6</v>
      </c>
      <c r="M32" s="39">
        <f t="shared" si="35"/>
        <v>11.111111111111116</v>
      </c>
      <c r="N32" s="73">
        <v>44.304</v>
      </c>
      <c r="O32" s="26">
        <f t="shared" si="39"/>
        <v>48.304</v>
      </c>
      <c r="P32" s="39">
        <v>86.7</v>
      </c>
      <c r="Q32" s="41">
        <f t="shared" si="30"/>
        <v>-44.28604382929643</v>
      </c>
      <c r="R32" s="71">
        <v>5</v>
      </c>
      <c r="S32" s="24">
        <v>146</v>
      </c>
      <c r="T32" s="25">
        <v>129</v>
      </c>
      <c r="U32" s="26">
        <f t="shared" si="37"/>
        <v>13.178294573643413</v>
      </c>
      <c r="V32" s="24">
        <v>1070</v>
      </c>
      <c r="W32" s="42">
        <f t="shared" si="40"/>
        <v>1216</v>
      </c>
      <c r="X32" s="40">
        <v>903</v>
      </c>
      <c r="Y32" s="41">
        <f t="shared" si="31"/>
        <v>34.66223698781838</v>
      </c>
    </row>
    <row r="33" spans="1:25" s="2" customFormat="1" ht="18" customHeight="1">
      <c r="A33" s="22" t="s">
        <v>41</v>
      </c>
      <c r="B33" s="23">
        <v>6</v>
      </c>
      <c r="C33" s="24">
        <v>8111</v>
      </c>
      <c r="D33" s="24">
        <v>0</v>
      </c>
      <c r="E33" s="39"/>
      <c r="F33" s="24">
        <v>29670</v>
      </c>
      <c r="G33" s="27">
        <f t="shared" si="38"/>
        <v>37781</v>
      </c>
      <c r="H33" s="40">
        <v>0</v>
      </c>
      <c r="I33" s="41"/>
      <c r="J33" s="71">
        <v>6</v>
      </c>
      <c r="K33" s="26">
        <v>3</v>
      </c>
      <c r="L33" s="24">
        <v>0</v>
      </c>
      <c r="M33" s="39"/>
      <c r="N33" s="73">
        <v>3.5</v>
      </c>
      <c r="O33" s="26">
        <f t="shared" si="39"/>
        <v>6.5</v>
      </c>
      <c r="P33" s="39">
        <v>0</v>
      </c>
      <c r="Q33" s="41"/>
      <c r="R33" s="71">
        <v>6</v>
      </c>
      <c r="S33" s="24">
        <v>86</v>
      </c>
      <c r="T33" s="90">
        <v>0</v>
      </c>
      <c r="U33" s="26"/>
      <c r="V33" s="24">
        <v>304</v>
      </c>
      <c r="W33" s="42">
        <f t="shared" si="40"/>
        <v>390</v>
      </c>
      <c r="X33" s="40">
        <v>0</v>
      </c>
      <c r="Y33" s="41"/>
    </row>
    <row r="34" spans="1:25" s="3" customFormat="1" ht="18" customHeight="1">
      <c r="A34" s="19" t="s">
        <v>42</v>
      </c>
      <c r="B34" s="46"/>
      <c r="C34" s="21">
        <f aca="true" t="shared" si="41" ref="C34:H34">SUM(C35:C43)</f>
        <v>3237351</v>
      </c>
      <c r="D34" s="21">
        <f t="shared" si="41"/>
        <v>2583269</v>
      </c>
      <c r="E34" s="38">
        <f aca="true" t="shared" si="42" ref="E34:E43">(C34/D34-1)*100</f>
        <v>25.319933773834634</v>
      </c>
      <c r="F34" s="21">
        <f t="shared" si="41"/>
        <v>24794193</v>
      </c>
      <c r="G34" s="37">
        <f t="shared" si="41"/>
        <v>28031544</v>
      </c>
      <c r="H34" s="47">
        <f t="shared" si="41"/>
        <v>23218459</v>
      </c>
      <c r="I34" s="18">
        <f t="shared" si="7"/>
        <v>20.729562629457888</v>
      </c>
      <c r="J34" s="80"/>
      <c r="K34" s="18">
        <f aca="true" t="shared" si="43" ref="K34:P34">SUM(K35:K43)</f>
        <v>49840.799999999996</v>
      </c>
      <c r="L34" s="47">
        <f t="shared" si="43"/>
        <v>45434.899999999994</v>
      </c>
      <c r="M34" s="18">
        <f t="shared" si="15"/>
        <v>9.697171117356929</v>
      </c>
      <c r="N34" s="21">
        <f t="shared" si="43"/>
        <v>319457.46099999995</v>
      </c>
      <c r="O34" s="18">
        <f t="shared" si="43"/>
        <v>369298.261</v>
      </c>
      <c r="P34" s="21">
        <f t="shared" si="43"/>
        <v>354563.20000000007</v>
      </c>
      <c r="Q34" s="18">
        <f t="shared" si="9"/>
        <v>4.155834841292028</v>
      </c>
      <c r="R34" s="80"/>
      <c r="S34" s="21">
        <f aca="true" t="shared" si="44" ref="S34:X34">SUM(S35:S43)</f>
        <v>33889</v>
      </c>
      <c r="T34" s="21">
        <f t="shared" si="44"/>
        <v>28391</v>
      </c>
      <c r="U34" s="38">
        <f t="shared" si="19"/>
        <v>19.3652918178296</v>
      </c>
      <c r="V34" s="21">
        <f t="shared" si="44"/>
        <v>253706</v>
      </c>
      <c r="W34" s="47">
        <f t="shared" si="44"/>
        <v>287595</v>
      </c>
      <c r="X34" s="21">
        <f t="shared" si="44"/>
        <v>252272</v>
      </c>
      <c r="Y34" s="18">
        <f t="shared" si="11"/>
        <v>14.001950275892682</v>
      </c>
    </row>
    <row r="35" spans="1:25" s="4" customFormat="1" ht="18" customHeight="1">
      <c r="A35" s="48" t="s">
        <v>43</v>
      </c>
      <c r="B35" s="49">
        <v>1</v>
      </c>
      <c r="C35" s="32">
        <v>1959678</v>
      </c>
      <c r="D35" s="32">
        <v>1620361</v>
      </c>
      <c r="E35" s="41">
        <f t="shared" si="42"/>
        <v>20.940827383527495</v>
      </c>
      <c r="F35" s="32">
        <v>14970502</v>
      </c>
      <c r="G35" s="27">
        <f>C35+F35</f>
        <v>16930180</v>
      </c>
      <c r="H35" s="42">
        <v>14347713</v>
      </c>
      <c r="I35" s="41">
        <f t="shared" si="7"/>
        <v>17.999154290303963</v>
      </c>
      <c r="J35" s="81">
        <v>1</v>
      </c>
      <c r="K35" s="31">
        <v>31211.8</v>
      </c>
      <c r="L35" s="32">
        <v>30557.6</v>
      </c>
      <c r="M35" s="41">
        <f t="shared" si="15"/>
        <v>2.1408749378223346</v>
      </c>
      <c r="N35" s="75">
        <v>213875.8</v>
      </c>
      <c r="O35" s="26">
        <f aca="true" t="shared" si="45" ref="O35:O39">K35+N35</f>
        <v>245087.59999999998</v>
      </c>
      <c r="P35" s="41">
        <v>238865.2</v>
      </c>
      <c r="Q35" s="41">
        <f t="shared" si="9"/>
        <v>2.6049838988684737</v>
      </c>
      <c r="R35" s="81">
        <v>1</v>
      </c>
      <c r="S35" s="32">
        <v>16324</v>
      </c>
      <c r="T35" s="25">
        <v>14213</v>
      </c>
      <c r="U35" s="31">
        <f t="shared" si="19"/>
        <v>14.852599732639128</v>
      </c>
      <c r="V35" s="32">
        <v>125146</v>
      </c>
      <c r="W35" s="42">
        <f>S35+V35</f>
        <v>141470</v>
      </c>
      <c r="X35" s="42">
        <v>124460</v>
      </c>
      <c r="Y35" s="41">
        <f t="shared" si="11"/>
        <v>13.667041619797526</v>
      </c>
    </row>
    <row r="36" spans="1:25" s="4" customFormat="1" ht="18" customHeight="1">
      <c r="A36" s="48" t="s">
        <v>44</v>
      </c>
      <c r="B36" s="49">
        <v>2</v>
      </c>
      <c r="C36" s="32">
        <v>462904</v>
      </c>
      <c r="D36" s="32">
        <v>374772</v>
      </c>
      <c r="E36" s="41">
        <f t="shared" si="42"/>
        <v>23.516164494679437</v>
      </c>
      <c r="F36" s="32">
        <v>3725067</v>
      </c>
      <c r="G36" s="27">
        <f aca="true" t="shared" si="46" ref="G35:G43">C36+F36</f>
        <v>4187971</v>
      </c>
      <c r="H36" s="42">
        <v>3479131</v>
      </c>
      <c r="I36" s="41">
        <f t="shared" si="7"/>
        <v>20.37405317592238</v>
      </c>
      <c r="J36" s="81">
        <v>2</v>
      </c>
      <c r="K36" s="31">
        <v>10015.7</v>
      </c>
      <c r="L36" s="32">
        <v>7942.5</v>
      </c>
      <c r="M36" s="41">
        <f t="shared" si="15"/>
        <v>26.102612527541712</v>
      </c>
      <c r="N36" s="75">
        <v>58561</v>
      </c>
      <c r="O36" s="26">
        <f t="shared" si="45"/>
        <v>68576.7</v>
      </c>
      <c r="P36" s="41">
        <v>65213.1</v>
      </c>
      <c r="Q36" s="41">
        <f t="shared" si="9"/>
        <v>5.1578593871476786</v>
      </c>
      <c r="R36" s="81">
        <v>2</v>
      </c>
      <c r="S36" s="32">
        <v>4001</v>
      </c>
      <c r="T36" s="25">
        <v>3140</v>
      </c>
      <c r="U36" s="31">
        <f t="shared" si="19"/>
        <v>27.420382165605094</v>
      </c>
      <c r="V36" s="32">
        <v>29830</v>
      </c>
      <c r="W36" s="42">
        <f aca="true" t="shared" si="47" ref="W36:W43">S36+V36</f>
        <v>33831</v>
      </c>
      <c r="X36" s="42">
        <v>29010</v>
      </c>
      <c r="Y36" s="41">
        <f t="shared" si="11"/>
        <v>16.61840744570837</v>
      </c>
    </row>
    <row r="37" spans="1:25" s="4" customFormat="1" ht="18" customHeight="1">
      <c r="A37" s="48" t="s">
        <v>45</v>
      </c>
      <c r="B37" s="49">
        <v>3</v>
      </c>
      <c r="C37" s="32">
        <v>172510</v>
      </c>
      <c r="D37" s="32">
        <v>149028</v>
      </c>
      <c r="E37" s="41">
        <f t="shared" si="42"/>
        <v>15.756770539764343</v>
      </c>
      <c r="F37" s="32">
        <v>1273555</v>
      </c>
      <c r="G37" s="27">
        <f t="shared" si="46"/>
        <v>1446065</v>
      </c>
      <c r="H37" s="42">
        <v>1366155</v>
      </c>
      <c r="I37" s="41">
        <f t="shared" si="7"/>
        <v>5.849263077762035</v>
      </c>
      <c r="J37" s="81">
        <v>4</v>
      </c>
      <c r="K37" s="31">
        <v>1741.5</v>
      </c>
      <c r="L37" s="32">
        <v>1808.5</v>
      </c>
      <c r="M37" s="41">
        <f t="shared" si="15"/>
        <v>-3.7047276748686797</v>
      </c>
      <c r="N37" s="75">
        <v>9027.426</v>
      </c>
      <c r="O37" s="26">
        <f t="shared" si="45"/>
        <v>10768.926</v>
      </c>
      <c r="P37" s="41">
        <v>12219.7</v>
      </c>
      <c r="Q37" s="41">
        <f t="shared" si="9"/>
        <v>-11.872419126492472</v>
      </c>
      <c r="R37" s="81">
        <v>7</v>
      </c>
      <c r="S37" s="32">
        <v>1654</v>
      </c>
      <c r="T37" s="25">
        <v>2542</v>
      </c>
      <c r="U37" s="31">
        <f t="shared" si="19"/>
        <v>-34.93312352478364</v>
      </c>
      <c r="V37" s="32">
        <v>15798</v>
      </c>
      <c r="W37" s="42">
        <f t="shared" si="47"/>
        <v>17452</v>
      </c>
      <c r="X37" s="42">
        <v>19634</v>
      </c>
      <c r="Y37" s="41">
        <f t="shared" si="11"/>
        <v>-11.113374758072736</v>
      </c>
    </row>
    <row r="38" spans="1:25" s="5" customFormat="1" ht="18" customHeight="1">
      <c r="A38" s="45" t="s">
        <v>46</v>
      </c>
      <c r="B38" s="50">
        <v>4</v>
      </c>
      <c r="C38" s="24">
        <v>133674</v>
      </c>
      <c r="D38" s="25">
        <v>66620</v>
      </c>
      <c r="E38" s="39">
        <f t="shared" si="42"/>
        <v>100.65145601921346</v>
      </c>
      <c r="F38" s="24">
        <v>964714</v>
      </c>
      <c r="G38" s="27">
        <f t="shared" si="46"/>
        <v>1098388</v>
      </c>
      <c r="H38" s="40">
        <v>631094</v>
      </c>
      <c r="I38" s="41">
        <f t="shared" si="7"/>
        <v>74.04507094030366</v>
      </c>
      <c r="J38" s="82">
        <v>5</v>
      </c>
      <c r="K38" s="26">
        <v>1027.1</v>
      </c>
      <c r="L38" s="24">
        <v>686.4</v>
      </c>
      <c r="M38" s="39">
        <f t="shared" si="15"/>
        <v>49.63578088578087</v>
      </c>
      <c r="N38" s="73">
        <v>4851.017000000001</v>
      </c>
      <c r="O38" s="26">
        <f t="shared" si="45"/>
        <v>5878.117</v>
      </c>
      <c r="P38" s="39">
        <v>5034.9</v>
      </c>
      <c r="Q38" s="41">
        <f t="shared" si="9"/>
        <v>16.747442848914584</v>
      </c>
      <c r="R38" s="82">
        <v>4</v>
      </c>
      <c r="S38" s="24">
        <v>2898</v>
      </c>
      <c r="T38" s="25">
        <v>2114</v>
      </c>
      <c r="U38" s="31">
        <f t="shared" si="19"/>
        <v>37.08609271523178</v>
      </c>
      <c r="V38" s="24">
        <v>25995</v>
      </c>
      <c r="W38" s="42">
        <f t="shared" si="47"/>
        <v>28893</v>
      </c>
      <c r="X38" s="40">
        <v>18700</v>
      </c>
      <c r="Y38" s="41">
        <f t="shared" si="11"/>
        <v>54.50802139037434</v>
      </c>
    </row>
    <row r="39" spans="1:25" s="4" customFormat="1" ht="18" customHeight="1">
      <c r="A39" s="48" t="s">
        <v>47</v>
      </c>
      <c r="B39" s="49">
        <v>5</v>
      </c>
      <c r="C39" s="32">
        <v>133647</v>
      </c>
      <c r="D39" s="32">
        <v>93975</v>
      </c>
      <c r="E39" s="41">
        <f t="shared" si="42"/>
        <v>42.21548284118117</v>
      </c>
      <c r="F39" s="32">
        <v>989681</v>
      </c>
      <c r="G39" s="27">
        <f t="shared" si="46"/>
        <v>1123328</v>
      </c>
      <c r="H39" s="42">
        <v>893567</v>
      </c>
      <c r="I39" s="41">
        <f t="shared" si="7"/>
        <v>25.712789303991745</v>
      </c>
      <c r="J39" s="81">
        <v>3</v>
      </c>
      <c r="K39" s="31">
        <v>4008.6</v>
      </c>
      <c r="L39" s="32">
        <v>2925.1</v>
      </c>
      <c r="M39" s="41">
        <f t="shared" si="15"/>
        <v>37.04146866773785</v>
      </c>
      <c r="N39" s="75">
        <v>21338</v>
      </c>
      <c r="O39" s="26">
        <f t="shared" si="45"/>
        <v>25346.6</v>
      </c>
      <c r="P39" s="41">
        <v>22343.2</v>
      </c>
      <c r="Q39" s="41">
        <f t="shared" si="9"/>
        <v>13.442121092770943</v>
      </c>
      <c r="R39" s="81">
        <v>6</v>
      </c>
      <c r="S39" s="32">
        <v>1841</v>
      </c>
      <c r="T39" s="25">
        <v>1187</v>
      </c>
      <c r="U39" s="31">
        <f t="shared" si="19"/>
        <v>55.09688289806234</v>
      </c>
      <c r="V39" s="32">
        <v>13455</v>
      </c>
      <c r="W39" s="42">
        <f t="shared" si="47"/>
        <v>15296</v>
      </c>
      <c r="X39" s="42">
        <v>16952</v>
      </c>
      <c r="Y39" s="41">
        <f t="shared" si="11"/>
        <v>-9.768758848513448</v>
      </c>
    </row>
    <row r="40" spans="1:25" s="5" customFormat="1" ht="18" customHeight="1">
      <c r="A40" s="45" t="s">
        <v>48</v>
      </c>
      <c r="B40" s="50">
        <v>6</v>
      </c>
      <c r="C40" s="24">
        <v>118558</v>
      </c>
      <c r="D40" s="24">
        <v>104617</v>
      </c>
      <c r="E40" s="39">
        <f t="shared" si="42"/>
        <v>13.325750117093783</v>
      </c>
      <c r="F40" s="24">
        <v>980603</v>
      </c>
      <c r="G40" s="27">
        <f t="shared" si="46"/>
        <v>1099161</v>
      </c>
      <c r="H40" s="40">
        <v>989368</v>
      </c>
      <c r="I40" s="41">
        <f t="shared" si="7"/>
        <v>11.097286348456791</v>
      </c>
      <c r="J40" s="82">
        <v>6</v>
      </c>
      <c r="K40" s="26">
        <v>776.9</v>
      </c>
      <c r="L40" s="24">
        <v>675.1</v>
      </c>
      <c r="M40" s="39">
        <f t="shared" si="15"/>
        <v>15.079247518886074</v>
      </c>
      <c r="N40" s="73">
        <v>5360</v>
      </c>
      <c r="O40" s="26">
        <f aca="true" t="shared" si="48" ref="O40:O43">K40+N40</f>
        <v>6136.9</v>
      </c>
      <c r="P40" s="39">
        <v>5098.9</v>
      </c>
      <c r="Q40" s="41">
        <f t="shared" si="9"/>
        <v>20.357331973562932</v>
      </c>
      <c r="R40" s="82">
        <v>5</v>
      </c>
      <c r="S40" s="24">
        <v>2313</v>
      </c>
      <c r="T40" s="25">
        <v>2906</v>
      </c>
      <c r="U40" s="26">
        <f t="shared" si="19"/>
        <v>-20.40605643496215</v>
      </c>
      <c r="V40" s="24">
        <v>20283</v>
      </c>
      <c r="W40" s="42">
        <f t="shared" si="47"/>
        <v>22596</v>
      </c>
      <c r="X40" s="40">
        <v>23662</v>
      </c>
      <c r="Y40" s="41">
        <f t="shared" si="11"/>
        <v>-4.505113684388473</v>
      </c>
    </row>
    <row r="41" spans="1:25" s="5" customFormat="1" ht="18" customHeight="1">
      <c r="A41" s="45" t="s">
        <v>49</v>
      </c>
      <c r="B41" s="49">
        <v>7</v>
      </c>
      <c r="C41" s="24">
        <v>103237</v>
      </c>
      <c r="D41" s="25">
        <v>77885</v>
      </c>
      <c r="E41" s="39">
        <f t="shared" si="42"/>
        <v>32.55055530589972</v>
      </c>
      <c r="F41" s="24">
        <v>812769</v>
      </c>
      <c r="G41" s="27">
        <f t="shared" si="46"/>
        <v>916006</v>
      </c>
      <c r="H41" s="40">
        <v>592617</v>
      </c>
      <c r="I41" s="41">
        <f t="shared" si="7"/>
        <v>54.56964616269868</v>
      </c>
      <c r="J41" s="82">
        <v>7</v>
      </c>
      <c r="K41" s="26">
        <v>501.2</v>
      </c>
      <c r="L41" s="24">
        <v>382.3</v>
      </c>
      <c r="M41" s="39">
        <f t="shared" si="15"/>
        <v>31.10122940099398</v>
      </c>
      <c r="N41" s="73">
        <v>2700.208</v>
      </c>
      <c r="O41" s="26">
        <f t="shared" si="48"/>
        <v>3201.408</v>
      </c>
      <c r="P41" s="39">
        <v>1793.2</v>
      </c>
      <c r="Q41" s="41">
        <f t="shared" si="9"/>
        <v>78.53044836047289</v>
      </c>
      <c r="R41" s="82">
        <v>8</v>
      </c>
      <c r="S41" s="24">
        <v>1084</v>
      </c>
      <c r="T41" s="25">
        <v>860</v>
      </c>
      <c r="U41" s="26">
        <f t="shared" si="19"/>
        <v>26.046511627906987</v>
      </c>
      <c r="V41" s="24">
        <v>8148</v>
      </c>
      <c r="W41" s="42">
        <f t="shared" si="47"/>
        <v>9232</v>
      </c>
      <c r="X41" s="40">
        <v>6068</v>
      </c>
      <c r="Y41" s="41">
        <f t="shared" si="11"/>
        <v>52.142386288727764</v>
      </c>
    </row>
    <row r="42" spans="1:25" s="4" customFormat="1" ht="18" customHeight="1">
      <c r="A42" s="48" t="s">
        <v>50</v>
      </c>
      <c r="B42" s="49">
        <v>8</v>
      </c>
      <c r="C42" s="32">
        <v>77420</v>
      </c>
      <c r="D42" s="25">
        <v>36480</v>
      </c>
      <c r="E42" s="41">
        <f t="shared" si="42"/>
        <v>112.22587719298245</v>
      </c>
      <c r="F42" s="32">
        <v>532329</v>
      </c>
      <c r="G42" s="27">
        <f t="shared" si="46"/>
        <v>609749</v>
      </c>
      <c r="H42" s="42">
        <v>376557</v>
      </c>
      <c r="I42" s="41">
        <f t="shared" si="7"/>
        <v>61.927410724007245</v>
      </c>
      <c r="J42" s="81">
        <v>8</v>
      </c>
      <c r="K42" s="31">
        <v>442.7</v>
      </c>
      <c r="L42" s="32">
        <v>322.7</v>
      </c>
      <c r="M42" s="41">
        <f t="shared" si="15"/>
        <v>37.1862410907964</v>
      </c>
      <c r="N42" s="75">
        <v>2940.606</v>
      </c>
      <c r="O42" s="26">
        <f t="shared" si="48"/>
        <v>3383.306</v>
      </c>
      <c r="P42" s="41">
        <v>2904.1</v>
      </c>
      <c r="Q42" s="41">
        <f t="shared" si="9"/>
        <v>16.501015805240883</v>
      </c>
      <c r="R42" s="81">
        <v>3</v>
      </c>
      <c r="S42" s="32">
        <v>2924</v>
      </c>
      <c r="T42" s="25">
        <v>773</v>
      </c>
      <c r="U42" s="31">
        <f t="shared" si="19"/>
        <v>278.26649417852525</v>
      </c>
      <c r="V42" s="32">
        <v>9171</v>
      </c>
      <c r="W42" s="42">
        <f t="shared" si="47"/>
        <v>12095</v>
      </c>
      <c r="X42" s="42">
        <v>7858</v>
      </c>
      <c r="Y42" s="41">
        <f t="shared" si="11"/>
        <v>53.91957241028251</v>
      </c>
    </row>
    <row r="43" spans="1:25" s="4" customFormat="1" ht="18" customHeight="1">
      <c r="A43" s="48" t="s">
        <v>51</v>
      </c>
      <c r="B43" s="50">
        <v>9</v>
      </c>
      <c r="C43" s="32">
        <v>75723</v>
      </c>
      <c r="D43" s="25">
        <v>59531</v>
      </c>
      <c r="E43" s="41">
        <f t="shared" si="42"/>
        <v>27.19927432766123</v>
      </c>
      <c r="F43" s="32">
        <v>544973</v>
      </c>
      <c r="G43" s="27">
        <f t="shared" si="46"/>
        <v>620696</v>
      </c>
      <c r="H43" s="42">
        <v>542257</v>
      </c>
      <c r="I43" s="41">
        <f t="shared" si="7"/>
        <v>14.465281222741243</v>
      </c>
      <c r="J43" s="81">
        <v>9</v>
      </c>
      <c r="K43" s="31">
        <v>115.3</v>
      </c>
      <c r="L43" s="32">
        <v>134.7</v>
      </c>
      <c r="M43" s="41">
        <f t="shared" si="15"/>
        <v>-14.402375649591681</v>
      </c>
      <c r="N43" s="75">
        <v>803.4039999999999</v>
      </c>
      <c r="O43" s="26">
        <f t="shared" si="48"/>
        <v>918.7039999999998</v>
      </c>
      <c r="P43" s="41">
        <v>1090.9</v>
      </c>
      <c r="Q43" s="41">
        <f t="shared" si="9"/>
        <v>-15.784764873040636</v>
      </c>
      <c r="R43" s="81">
        <v>9</v>
      </c>
      <c r="S43" s="32">
        <v>850</v>
      </c>
      <c r="T43" s="25">
        <v>656</v>
      </c>
      <c r="U43" s="31">
        <f t="shared" si="19"/>
        <v>29.57317073170731</v>
      </c>
      <c r="V43" s="32">
        <v>5880</v>
      </c>
      <c r="W43" s="42">
        <f t="shared" si="47"/>
        <v>6730</v>
      </c>
      <c r="X43" s="42">
        <v>5928</v>
      </c>
      <c r="Y43" s="41">
        <f t="shared" si="11"/>
        <v>13.52901484480431</v>
      </c>
    </row>
    <row r="44" spans="1:25" ht="18" customHeight="1">
      <c r="A44" s="19" t="s">
        <v>52</v>
      </c>
      <c r="B44" s="44"/>
      <c r="C44" s="21">
        <f aca="true" t="shared" si="49" ref="C44:H44">SUM(C45:C50)</f>
        <v>875130</v>
      </c>
      <c r="D44" s="21">
        <f t="shared" si="49"/>
        <v>800314</v>
      </c>
      <c r="E44" s="38">
        <f aca="true" t="shared" si="50" ref="E44:E56">(C44/D44-1)*100</f>
        <v>9.34833078016879</v>
      </c>
      <c r="F44" s="21">
        <f t="shared" si="49"/>
        <v>6975202</v>
      </c>
      <c r="G44" s="37">
        <f t="shared" si="49"/>
        <v>7850332</v>
      </c>
      <c r="H44" s="21">
        <f t="shared" si="49"/>
        <v>7474131</v>
      </c>
      <c r="I44" s="18">
        <f t="shared" si="7"/>
        <v>5.033374448481043</v>
      </c>
      <c r="J44" s="79"/>
      <c r="K44" s="18">
        <f aca="true" t="shared" si="51" ref="K44:P44">SUM(K45:K50)</f>
        <v>5654.700000000001</v>
      </c>
      <c r="L44" s="21">
        <f t="shared" si="51"/>
        <v>5773.3</v>
      </c>
      <c r="M44" s="18">
        <f t="shared" si="15"/>
        <v>-2.0542843780853137</v>
      </c>
      <c r="N44" s="21">
        <f t="shared" si="51"/>
        <v>39060.37900000001</v>
      </c>
      <c r="O44" s="18">
        <f t="shared" si="51"/>
        <v>44715.079000000005</v>
      </c>
      <c r="P44" s="21">
        <f t="shared" si="51"/>
        <v>45165</v>
      </c>
      <c r="Q44" s="18">
        <f t="shared" si="9"/>
        <v>-0.9961718144580911</v>
      </c>
      <c r="R44" s="79"/>
      <c r="S44" s="21">
        <f aca="true" t="shared" si="52" ref="S44:X44">SUM(S45:S50)</f>
        <v>7944</v>
      </c>
      <c r="T44" s="21">
        <f t="shared" si="52"/>
        <v>7721</v>
      </c>
      <c r="U44" s="38">
        <f t="shared" si="19"/>
        <v>2.888226913612235</v>
      </c>
      <c r="V44" s="21">
        <f t="shared" si="52"/>
        <v>64155</v>
      </c>
      <c r="W44" s="21">
        <f t="shared" si="52"/>
        <v>72099</v>
      </c>
      <c r="X44" s="21">
        <f t="shared" si="52"/>
        <v>73123</v>
      </c>
      <c r="Y44" s="18">
        <f t="shared" si="11"/>
        <v>-1.40038018133829</v>
      </c>
    </row>
    <row r="45" spans="1:25" ht="18" customHeight="1">
      <c r="A45" s="29" t="s">
        <v>53</v>
      </c>
      <c r="B45" s="30">
        <v>1</v>
      </c>
      <c r="C45" s="32">
        <v>656524</v>
      </c>
      <c r="D45" s="32">
        <v>598259</v>
      </c>
      <c r="E45" s="41">
        <f t="shared" si="50"/>
        <v>9.739092934665416</v>
      </c>
      <c r="F45" s="32">
        <v>5227306</v>
      </c>
      <c r="G45" s="27">
        <f aca="true" t="shared" si="53" ref="G45:G50">C45+F45</f>
        <v>5883830</v>
      </c>
      <c r="H45" s="51">
        <v>5665446</v>
      </c>
      <c r="I45" s="41">
        <f t="shared" si="7"/>
        <v>3.854665634444321</v>
      </c>
      <c r="J45" s="74">
        <v>1</v>
      </c>
      <c r="K45" s="31">
        <v>4479.6</v>
      </c>
      <c r="L45" s="32">
        <v>4690</v>
      </c>
      <c r="M45" s="41">
        <f t="shared" si="15"/>
        <v>-4.486140724946686</v>
      </c>
      <c r="N45" s="75">
        <v>31340.579</v>
      </c>
      <c r="O45" s="26">
        <f aca="true" t="shared" si="54" ref="O45:O50">K45+N45</f>
        <v>35820.179000000004</v>
      </c>
      <c r="P45" s="41">
        <v>36790.4</v>
      </c>
      <c r="Q45" s="41">
        <f t="shared" si="9"/>
        <v>-2.637158062972944</v>
      </c>
      <c r="R45" s="74">
        <v>1</v>
      </c>
      <c r="S45" s="24">
        <v>5381</v>
      </c>
      <c r="T45" s="25">
        <v>5260</v>
      </c>
      <c r="U45" s="31">
        <f t="shared" si="19"/>
        <v>2.300380228136878</v>
      </c>
      <c r="V45" s="32">
        <v>44198</v>
      </c>
      <c r="W45" s="42">
        <f aca="true" t="shared" si="55" ref="W45:W50">S45+V45</f>
        <v>49579</v>
      </c>
      <c r="X45" s="51">
        <v>51155</v>
      </c>
      <c r="Y45" s="41">
        <f t="shared" si="11"/>
        <v>-3.08083276317076</v>
      </c>
    </row>
    <row r="46" spans="1:25" ht="18" customHeight="1">
      <c r="A46" s="29" t="s">
        <v>54</v>
      </c>
      <c r="B46" s="30">
        <v>2</v>
      </c>
      <c r="C46" s="32">
        <v>85295</v>
      </c>
      <c r="D46" s="32">
        <v>79718</v>
      </c>
      <c r="E46" s="41">
        <f t="shared" si="50"/>
        <v>6.99591058481146</v>
      </c>
      <c r="F46" s="32">
        <v>727907</v>
      </c>
      <c r="G46" s="27">
        <f t="shared" si="53"/>
        <v>813202</v>
      </c>
      <c r="H46" s="51">
        <v>686995</v>
      </c>
      <c r="I46" s="41">
        <f t="shared" si="7"/>
        <v>18.370876061688946</v>
      </c>
      <c r="J46" s="74">
        <v>2</v>
      </c>
      <c r="K46" s="31">
        <v>621.7</v>
      </c>
      <c r="L46" s="32">
        <v>503.4</v>
      </c>
      <c r="M46" s="41">
        <f t="shared" si="15"/>
        <v>23.500198649185556</v>
      </c>
      <c r="N46" s="75">
        <v>4617.6</v>
      </c>
      <c r="O46" s="26">
        <f t="shared" si="54"/>
        <v>5239.3</v>
      </c>
      <c r="P46" s="41">
        <v>4165.7</v>
      </c>
      <c r="Q46" s="41">
        <f t="shared" si="9"/>
        <v>25.77237919197255</v>
      </c>
      <c r="R46" s="74">
        <v>2</v>
      </c>
      <c r="S46" s="24">
        <v>1299</v>
      </c>
      <c r="T46" s="25">
        <v>1198</v>
      </c>
      <c r="U46" s="31">
        <f t="shared" si="19"/>
        <v>8.430717863105187</v>
      </c>
      <c r="V46" s="32">
        <v>9897</v>
      </c>
      <c r="W46" s="42">
        <f t="shared" si="55"/>
        <v>11196</v>
      </c>
      <c r="X46" s="51">
        <v>10288</v>
      </c>
      <c r="Y46" s="41">
        <f t="shared" si="11"/>
        <v>8.825816485225513</v>
      </c>
    </row>
    <row r="47" spans="1:25" ht="18" customHeight="1">
      <c r="A47" s="29" t="s">
        <v>55</v>
      </c>
      <c r="B47" s="30">
        <v>3</v>
      </c>
      <c r="C47" s="32">
        <v>47888</v>
      </c>
      <c r="D47" s="32">
        <v>40769</v>
      </c>
      <c r="E47" s="41">
        <f t="shared" si="50"/>
        <v>17.461796953567664</v>
      </c>
      <c r="F47" s="32">
        <v>343293</v>
      </c>
      <c r="G47" s="27">
        <f t="shared" si="53"/>
        <v>391181</v>
      </c>
      <c r="H47" s="51">
        <v>362287</v>
      </c>
      <c r="I47" s="41">
        <f t="shared" si="7"/>
        <v>7.975444882096228</v>
      </c>
      <c r="J47" s="74">
        <v>4</v>
      </c>
      <c r="K47" s="31">
        <v>223</v>
      </c>
      <c r="L47" s="32">
        <v>226.3</v>
      </c>
      <c r="M47" s="41">
        <f t="shared" si="15"/>
        <v>-1.4582412726469318</v>
      </c>
      <c r="N47" s="75">
        <v>1036.8999999999999</v>
      </c>
      <c r="O47" s="26">
        <f t="shared" si="54"/>
        <v>1259.8999999999999</v>
      </c>
      <c r="P47" s="41">
        <v>1525.9</v>
      </c>
      <c r="Q47" s="41">
        <f t="shared" si="9"/>
        <v>-17.432335015400756</v>
      </c>
      <c r="R47" s="74">
        <v>5</v>
      </c>
      <c r="S47" s="24">
        <v>372</v>
      </c>
      <c r="T47" s="25">
        <v>328</v>
      </c>
      <c r="U47" s="31">
        <f t="shared" si="19"/>
        <v>13.414634146341452</v>
      </c>
      <c r="V47" s="32">
        <v>2724</v>
      </c>
      <c r="W47" s="42">
        <f t="shared" si="55"/>
        <v>3096</v>
      </c>
      <c r="X47" s="51">
        <v>2972</v>
      </c>
      <c r="Y47" s="41">
        <f t="shared" si="11"/>
        <v>4.172274562584111</v>
      </c>
    </row>
    <row r="48" spans="1:25" s="2" customFormat="1" ht="18" customHeight="1">
      <c r="A48" s="22" t="s">
        <v>56</v>
      </c>
      <c r="B48" s="30">
        <v>4</v>
      </c>
      <c r="C48" s="24">
        <v>46851</v>
      </c>
      <c r="D48" s="24">
        <v>44276</v>
      </c>
      <c r="E48" s="39">
        <f t="shared" si="50"/>
        <v>5.815791851115737</v>
      </c>
      <c r="F48" s="24">
        <v>363930</v>
      </c>
      <c r="G48" s="27">
        <f t="shared" si="53"/>
        <v>410781</v>
      </c>
      <c r="H48" s="52">
        <v>393847</v>
      </c>
      <c r="I48" s="41">
        <f t="shared" si="7"/>
        <v>4.299639199993899</v>
      </c>
      <c r="J48" s="71">
        <v>3</v>
      </c>
      <c r="K48" s="26">
        <v>305.8</v>
      </c>
      <c r="L48" s="24">
        <v>322</v>
      </c>
      <c r="M48" s="39">
        <f t="shared" si="15"/>
        <v>-5.0310559006211175</v>
      </c>
      <c r="N48" s="73">
        <v>1893.3</v>
      </c>
      <c r="O48" s="26">
        <f t="shared" si="54"/>
        <v>2199.1</v>
      </c>
      <c r="P48" s="39">
        <v>2377.4</v>
      </c>
      <c r="Q48" s="41">
        <f t="shared" si="9"/>
        <v>-7.499789686211833</v>
      </c>
      <c r="R48" s="71">
        <v>3</v>
      </c>
      <c r="S48" s="24">
        <v>474</v>
      </c>
      <c r="T48" s="25">
        <v>509</v>
      </c>
      <c r="U48" s="26">
        <f t="shared" si="19"/>
        <v>-6.876227897838905</v>
      </c>
      <c r="V48" s="24">
        <v>4002</v>
      </c>
      <c r="W48" s="42">
        <f t="shared" si="55"/>
        <v>4476</v>
      </c>
      <c r="X48" s="52">
        <v>4489</v>
      </c>
      <c r="Y48" s="41">
        <f t="shared" si="11"/>
        <v>-0.28959679215860845</v>
      </c>
    </row>
    <row r="49" spans="1:25" ht="18" customHeight="1">
      <c r="A49" s="29" t="s">
        <v>57</v>
      </c>
      <c r="B49" s="30">
        <v>5</v>
      </c>
      <c r="C49" s="32">
        <v>38572</v>
      </c>
      <c r="D49" s="32">
        <v>37292</v>
      </c>
      <c r="E49" s="41">
        <f t="shared" si="50"/>
        <v>3.4323715542207367</v>
      </c>
      <c r="F49" s="32">
        <v>312766</v>
      </c>
      <c r="G49" s="27">
        <f t="shared" si="53"/>
        <v>351338</v>
      </c>
      <c r="H49" s="51">
        <v>339596</v>
      </c>
      <c r="I49" s="41">
        <f t="shared" si="7"/>
        <v>3.457637899150745</v>
      </c>
      <c r="J49" s="74">
        <v>5</v>
      </c>
      <c r="K49" s="31">
        <v>24.6</v>
      </c>
      <c r="L49" s="32">
        <v>31.6</v>
      </c>
      <c r="M49" s="41">
        <f t="shared" si="15"/>
        <v>-22.151898734177212</v>
      </c>
      <c r="N49" s="75">
        <v>172</v>
      </c>
      <c r="O49" s="26">
        <f t="shared" si="54"/>
        <v>196.6</v>
      </c>
      <c r="P49" s="41">
        <v>193.9</v>
      </c>
      <c r="Q49" s="41">
        <f t="shared" si="9"/>
        <v>1.392470345538932</v>
      </c>
      <c r="R49" s="74">
        <v>4</v>
      </c>
      <c r="S49" s="24">
        <v>418</v>
      </c>
      <c r="T49" s="25">
        <v>426</v>
      </c>
      <c r="U49" s="31">
        <f t="shared" si="19"/>
        <v>-1.8779342723004744</v>
      </c>
      <c r="V49" s="32">
        <v>3334</v>
      </c>
      <c r="W49" s="42">
        <f t="shared" si="55"/>
        <v>3752</v>
      </c>
      <c r="X49" s="51">
        <v>3803</v>
      </c>
      <c r="Y49" s="41">
        <f t="shared" si="11"/>
        <v>-1.3410465422035278</v>
      </c>
    </row>
    <row r="50" spans="1:25" ht="18" customHeight="1">
      <c r="A50" s="29" t="s">
        <v>58</v>
      </c>
      <c r="B50" s="30">
        <v>6</v>
      </c>
      <c r="C50" s="32">
        <v>0</v>
      </c>
      <c r="D50" s="32">
        <v>0</v>
      </c>
      <c r="E50" s="41"/>
      <c r="F50" s="32">
        <v>0</v>
      </c>
      <c r="G50" s="27">
        <f t="shared" si="53"/>
        <v>0</v>
      </c>
      <c r="H50" s="53">
        <v>25960</v>
      </c>
      <c r="I50" s="41"/>
      <c r="J50" s="74">
        <v>6</v>
      </c>
      <c r="K50" s="31">
        <v>0</v>
      </c>
      <c r="L50" s="32">
        <v>0</v>
      </c>
      <c r="M50" s="41"/>
      <c r="N50" s="75">
        <v>0</v>
      </c>
      <c r="O50" s="26">
        <f t="shared" si="54"/>
        <v>0</v>
      </c>
      <c r="P50" s="74">
        <v>111.7</v>
      </c>
      <c r="Q50" s="41"/>
      <c r="R50" s="74">
        <v>6</v>
      </c>
      <c r="S50" s="28">
        <v>0</v>
      </c>
      <c r="T50" s="25">
        <v>0</v>
      </c>
      <c r="U50" s="31"/>
      <c r="V50" s="32">
        <v>0</v>
      </c>
      <c r="W50" s="42">
        <f t="shared" si="55"/>
        <v>0</v>
      </c>
      <c r="X50" s="53">
        <v>416</v>
      </c>
      <c r="Y50" s="41"/>
    </row>
    <row r="51" spans="1:25" ht="18" customHeight="1">
      <c r="A51" s="19" t="s">
        <v>59</v>
      </c>
      <c r="B51" s="44"/>
      <c r="C51" s="21">
        <f aca="true" t="shared" si="56" ref="C51:H51">SUM(C52:C56)</f>
        <v>801815</v>
      </c>
      <c r="D51" s="21">
        <f t="shared" si="56"/>
        <v>695398</v>
      </c>
      <c r="E51" s="38">
        <f t="shared" si="50"/>
        <v>15.303035096448369</v>
      </c>
      <c r="F51" s="21">
        <f t="shared" si="56"/>
        <v>5938194</v>
      </c>
      <c r="G51" s="37">
        <f t="shared" si="56"/>
        <v>6740009</v>
      </c>
      <c r="H51" s="21">
        <f t="shared" si="56"/>
        <v>6156761</v>
      </c>
      <c r="I51" s="18">
        <f aca="true" t="shared" si="57" ref="I51:I56">(G51/H51-1)*100</f>
        <v>9.4732928564224</v>
      </c>
      <c r="J51" s="79"/>
      <c r="K51" s="70">
        <f aca="true" t="shared" si="58" ref="K51:P51">SUM(K52:K56)</f>
        <v>6412.599999999999</v>
      </c>
      <c r="L51" s="18">
        <f t="shared" si="58"/>
        <v>5331.2</v>
      </c>
      <c r="M51" s="18">
        <f aca="true" t="shared" si="59" ref="M51:M54">(K51/L51-1)*100</f>
        <v>20.2843637454982</v>
      </c>
      <c r="N51" s="70">
        <f t="shared" si="58"/>
        <v>37931.142</v>
      </c>
      <c r="O51" s="70">
        <f t="shared" si="58"/>
        <v>44340.842</v>
      </c>
      <c r="P51" s="70">
        <f t="shared" si="58"/>
        <v>40120.700000000004</v>
      </c>
      <c r="Q51" s="18">
        <f aca="true" t="shared" si="60" ref="Q51:Q54">(O51/P51-1)*100</f>
        <v>10.518615078999094</v>
      </c>
      <c r="R51" s="79"/>
      <c r="S51" s="21">
        <f aca="true" t="shared" si="61" ref="S51:X51">SUM(S52:S56)</f>
        <v>8377</v>
      </c>
      <c r="T51" s="21">
        <f t="shared" si="61"/>
        <v>6914</v>
      </c>
      <c r="U51" s="38">
        <f aca="true" t="shared" si="62" ref="U51:U56">(S51/T51-1)*100</f>
        <v>21.1599652878218</v>
      </c>
      <c r="V51" s="21">
        <f t="shared" si="61"/>
        <v>55751</v>
      </c>
      <c r="W51" s="21">
        <f t="shared" si="61"/>
        <v>64131</v>
      </c>
      <c r="X51" s="21">
        <f t="shared" si="61"/>
        <v>56301</v>
      </c>
      <c r="Y51" s="18">
        <f aca="true" t="shared" si="63" ref="Y51:Y56">(W51/X51-1)*100</f>
        <v>13.9073906324932</v>
      </c>
    </row>
    <row r="52" spans="1:25" ht="18" customHeight="1">
      <c r="A52" s="29" t="s">
        <v>60</v>
      </c>
      <c r="B52" s="30">
        <v>1</v>
      </c>
      <c r="C52" s="32">
        <v>651823</v>
      </c>
      <c r="D52" s="25">
        <v>555758</v>
      </c>
      <c r="E52" s="41">
        <f t="shared" si="50"/>
        <v>17.2854011998028</v>
      </c>
      <c r="F52" s="32">
        <v>4823446</v>
      </c>
      <c r="G52" s="27">
        <f aca="true" t="shared" si="64" ref="G52:G56">C52+F52</f>
        <v>5475269</v>
      </c>
      <c r="H52" s="42">
        <v>4996799</v>
      </c>
      <c r="I52" s="41">
        <f t="shared" si="57"/>
        <v>9.575530254468912</v>
      </c>
      <c r="J52" s="74">
        <v>1</v>
      </c>
      <c r="K52" s="31">
        <v>5972.6</v>
      </c>
      <c r="L52" s="32">
        <v>4954.5</v>
      </c>
      <c r="M52" s="41">
        <f t="shared" si="59"/>
        <v>20.548995862347375</v>
      </c>
      <c r="N52" s="75">
        <v>35276.7</v>
      </c>
      <c r="O52" s="26">
        <f aca="true" t="shared" si="65" ref="O52:O54">K52+N52</f>
        <v>41249.299999999996</v>
      </c>
      <c r="P52" s="41">
        <v>37494.2</v>
      </c>
      <c r="Q52" s="41">
        <f t="shared" si="60"/>
        <v>10.015149009713497</v>
      </c>
      <c r="R52" s="74">
        <v>1</v>
      </c>
      <c r="S52" s="32">
        <v>5482</v>
      </c>
      <c r="T52" s="25">
        <v>4938</v>
      </c>
      <c r="U52" s="31">
        <f t="shared" si="62"/>
        <v>11.016605913325229</v>
      </c>
      <c r="V52" s="32">
        <v>41603</v>
      </c>
      <c r="W52" s="42">
        <f aca="true" t="shared" si="66" ref="W52:W54">S52+V52</f>
        <v>47085</v>
      </c>
      <c r="X52" s="42">
        <v>42777</v>
      </c>
      <c r="Y52" s="41">
        <f t="shared" si="63"/>
        <v>10.070832456694024</v>
      </c>
    </row>
    <row r="53" spans="1:25" ht="18" customHeight="1">
      <c r="A53" s="29" t="s">
        <v>61</v>
      </c>
      <c r="B53" s="30">
        <v>2</v>
      </c>
      <c r="C53" s="32">
        <v>56769</v>
      </c>
      <c r="D53" s="25">
        <v>56911</v>
      </c>
      <c r="E53" s="41">
        <f t="shared" si="50"/>
        <v>-0.24951239654900093</v>
      </c>
      <c r="F53" s="32">
        <v>395888</v>
      </c>
      <c r="G53" s="27">
        <f t="shared" si="64"/>
        <v>452657</v>
      </c>
      <c r="H53" s="42">
        <v>442744</v>
      </c>
      <c r="I53" s="41">
        <f t="shared" si="57"/>
        <v>2.2389913810237916</v>
      </c>
      <c r="J53" s="74">
        <v>2</v>
      </c>
      <c r="K53" s="31">
        <v>199.2</v>
      </c>
      <c r="L53" s="32">
        <v>220</v>
      </c>
      <c r="M53" s="41">
        <f t="shared" si="59"/>
        <v>-9.45454545454546</v>
      </c>
      <c r="N53" s="75">
        <v>1142.5049999999999</v>
      </c>
      <c r="O53" s="26">
        <f t="shared" si="65"/>
        <v>1341.705</v>
      </c>
      <c r="P53" s="41">
        <v>1539.9</v>
      </c>
      <c r="Q53" s="41">
        <f t="shared" si="60"/>
        <v>-12.870640950711099</v>
      </c>
      <c r="R53" s="74">
        <v>3</v>
      </c>
      <c r="S53" s="32">
        <v>598</v>
      </c>
      <c r="T53" s="25">
        <v>660</v>
      </c>
      <c r="U53" s="31">
        <f t="shared" si="62"/>
        <v>-9.393939393939398</v>
      </c>
      <c r="V53" s="74">
        <v>4322</v>
      </c>
      <c r="W53" s="42">
        <f t="shared" si="66"/>
        <v>4920</v>
      </c>
      <c r="X53" s="42">
        <v>4766</v>
      </c>
      <c r="Y53" s="41">
        <f t="shared" si="63"/>
        <v>3.2312211498111587</v>
      </c>
    </row>
    <row r="54" spans="1:25" ht="18" customHeight="1">
      <c r="A54" s="29" t="s">
        <v>62</v>
      </c>
      <c r="B54" s="30">
        <v>3</v>
      </c>
      <c r="C54" s="32">
        <v>34717</v>
      </c>
      <c r="D54" s="25">
        <v>37090</v>
      </c>
      <c r="E54" s="41">
        <f t="shared" si="50"/>
        <v>-6.39795093016986</v>
      </c>
      <c r="F54" s="32">
        <v>298436</v>
      </c>
      <c r="G54" s="27">
        <f t="shared" si="64"/>
        <v>333153</v>
      </c>
      <c r="H54" s="42">
        <v>324040</v>
      </c>
      <c r="I54" s="41">
        <f t="shared" si="57"/>
        <v>2.812307122577451</v>
      </c>
      <c r="J54" s="74">
        <v>5</v>
      </c>
      <c r="K54" s="31">
        <v>48</v>
      </c>
      <c r="L54" s="32">
        <v>45.5</v>
      </c>
      <c r="M54" s="41">
        <f t="shared" si="59"/>
        <v>5.494505494505497</v>
      </c>
      <c r="N54" s="75">
        <v>377.8</v>
      </c>
      <c r="O54" s="26">
        <f t="shared" si="65"/>
        <v>425.8</v>
      </c>
      <c r="P54" s="41">
        <v>457.8</v>
      </c>
      <c r="Q54" s="41">
        <f t="shared" si="60"/>
        <v>-6.989951944080386</v>
      </c>
      <c r="R54" s="74">
        <v>2</v>
      </c>
      <c r="S54" s="32">
        <v>1584</v>
      </c>
      <c r="T54" s="25">
        <v>736</v>
      </c>
      <c r="U54" s="31">
        <f t="shared" si="62"/>
        <v>115.2173913043478</v>
      </c>
      <c r="V54" s="74">
        <v>4866</v>
      </c>
      <c r="W54" s="42">
        <f t="shared" si="66"/>
        <v>6450</v>
      </c>
      <c r="X54" s="42">
        <v>3774</v>
      </c>
      <c r="Y54" s="41">
        <f t="shared" si="63"/>
        <v>70.90620031796502</v>
      </c>
    </row>
    <row r="55" spans="1:25" ht="18" customHeight="1">
      <c r="A55" s="54" t="s">
        <v>63</v>
      </c>
      <c r="B55" s="55">
        <v>4</v>
      </c>
      <c r="C55" s="56">
        <v>32331</v>
      </c>
      <c r="D55" s="57">
        <v>23479</v>
      </c>
      <c r="E55" s="58">
        <f t="shared" si="50"/>
        <v>37.701776055198266</v>
      </c>
      <c r="F55" s="56">
        <v>210842</v>
      </c>
      <c r="G55" s="27">
        <f t="shared" si="64"/>
        <v>243173</v>
      </c>
      <c r="H55" s="59">
        <v>202878</v>
      </c>
      <c r="I55" s="58">
        <f t="shared" si="57"/>
        <v>19.8616902769152</v>
      </c>
      <c r="J55" s="83">
        <v>4</v>
      </c>
      <c r="K55" s="84">
        <v>85.9</v>
      </c>
      <c r="L55" s="56">
        <v>0.7</v>
      </c>
      <c r="M55" s="58"/>
      <c r="N55" s="85">
        <v>135.5</v>
      </c>
      <c r="O55" s="72">
        <v>218.5</v>
      </c>
      <c r="P55" s="58">
        <v>2.3</v>
      </c>
      <c r="Q55" s="58"/>
      <c r="R55" s="83">
        <v>4</v>
      </c>
      <c r="S55" s="56">
        <v>402</v>
      </c>
      <c r="T55" s="57">
        <v>302</v>
      </c>
      <c r="U55" s="84">
        <f t="shared" si="62"/>
        <v>33.11258278145694</v>
      </c>
      <c r="V55" s="83">
        <v>2408</v>
      </c>
      <c r="W55" s="59">
        <v>2813</v>
      </c>
      <c r="X55" s="59">
        <v>2428</v>
      </c>
      <c r="Y55" s="58">
        <f t="shared" si="63"/>
        <v>15.85667215815485</v>
      </c>
    </row>
    <row r="56" spans="1:25" s="2" customFormat="1" ht="18" customHeight="1">
      <c r="A56" s="60" t="s">
        <v>64</v>
      </c>
      <c r="B56" s="61">
        <v>5</v>
      </c>
      <c r="C56" s="25">
        <v>26175</v>
      </c>
      <c r="D56" s="25">
        <v>22160</v>
      </c>
      <c r="E56" s="62">
        <f t="shared" si="50"/>
        <v>18.1182310469314</v>
      </c>
      <c r="F56" s="25">
        <v>209582</v>
      </c>
      <c r="G56" s="27">
        <f t="shared" si="64"/>
        <v>235757</v>
      </c>
      <c r="H56" s="63">
        <v>190300</v>
      </c>
      <c r="I56" s="86">
        <f t="shared" si="57"/>
        <v>23.8870204939569</v>
      </c>
      <c r="J56" s="87">
        <v>3</v>
      </c>
      <c r="K56" s="72">
        <v>106.9</v>
      </c>
      <c r="L56" s="25">
        <v>110.5</v>
      </c>
      <c r="M56" s="86">
        <f>(K56/L56-1)*100</f>
        <v>-3.2579185520361986</v>
      </c>
      <c r="N56" s="88">
        <v>998.6370000000001</v>
      </c>
      <c r="O56" s="72">
        <f>K56+N56</f>
        <v>1105.537</v>
      </c>
      <c r="P56" s="62">
        <v>626.5</v>
      </c>
      <c r="Q56" s="86">
        <f>(O56/P56-1)*100</f>
        <v>76.46241021548286</v>
      </c>
      <c r="R56" s="87">
        <v>5</v>
      </c>
      <c r="S56" s="25">
        <v>311</v>
      </c>
      <c r="T56" s="25">
        <v>278</v>
      </c>
      <c r="U56" s="72">
        <f t="shared" si="62"/>
        <v>11.870503597122294</v>
      </c>
      <c r="V56" s="87">
        <v>2552</v>
      </c>
      <c r="W56" s="91">
        <f>S56+V56</f>
        <v>2863</v>
      </c>
      <c r="X56" s="63">
        <v>2556</v>
      </c>
      <c r="Y56" s="86">
        <f t="shared" si="63"/>
        <v>12.01095461658841</v>
      </c>
    </row>
    <row r="57" spans="1:25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92"/>
      <c r="W57" s="92"/>
      <c r="X57" s="92"/>
      <c r="Y57" s="92"/>
    </row>
    <row r="61" ht="15">
      <c r="I61" t="s">
        <v>65</v>
      </c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2016-10-19T03:15:29Z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2052-10.1.0.6000</vt:lpwstr>
  </property>
</Properties>
</file>